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Sheet'!$A$1:$G$53</definedName>
    <definedName name="_xlnm.Print_Area" localSheetId="3">'Cash Flow Statement'!$A$1:$F$69</definedName>
    <definedName name="_xlnm.Print_Area" localSheetId="0">'Income Statements'!$A$1:$M$61</definedName>
    <definedName name="_xlnm.Print_Area" localSheetId="4">'Notes'!$A$1:$M$266</definedName>
    <definedName name="_xlnm.Print_Area" localSheetId="2">'Statement of Changes in Equity'!$A$1:$M$43</definedName>
    <definedName name="Z_C391ADAE_AF77_4213_9152_0B2C6C1F1548_.wvu.PrintArea" localSheetId="1" hidden="1">'Balance Sheet'!$A$1:$G$53</definedName>
    <definedName name="Z_C391ADAE_AF77_4213_9152_0B2C6C1F1548_.wvu.PrintArea" localSheetId="3" hidden="1">'Cash Flow Statement'!$A$1:$F$69</definedName>
    <definedName name="Z_C391ADAE_AF77_4213_9152_0B2C6C1F1548_.wvu.PrintArea" localSheetId="0" hidden="1">'Income Statements'!$A$1:$M$61</definedName>
    <definedName name="Z_C391ADAE_AF77_4213_9152_0B2C6C1F1548_.wvu.PrintArea" localSheetId="4" hidden="1">'Notes'!$A$7:$L$18</definedName>
    <definedName name="Z_C391ADAE_AF77_4213_9152_0B2C6C1F1548_.wvu.PrintArea" localSheetId="2" hidden="1">'Statement of Changes in Equity'!$A$1:$M$43</definedName>
    <definedName name="Z_C391ADAE_AF77_4213_9152_0B2C6C1F1548_.wvu.Rows" localSheetId="4" hidden="1">'Notes'!#REF!,'Notes'!$131:$131</definedName>
    <definedName name="Z_D0F4F09E_D128_4280_97CD_2D3085A3BC5E_.wvu.PrintArea" localSheetId="1" hidden="1">'Balance Sheet'!$A$1:$G$53</definedName>
    <definedName name="Z_D0F4F09E_D128_4280_97CD_2D3085A3BC5E_.wvu.PrintArea" localSheetId="3" hidden="1">'Cash Flow Statement'!$A$1:$F$69</definedName>
    <definedName name="Z_D0F4F09E_D128_4280_97CD_2D3085A3BC5E_.wvu.PrintArea" localSheetId="0" hidden="1">'Income Statements'!$A$1:$M$61</definedName>
    <definedName name="Z_D0F4F09E_D128_4280_97CD_2D3085A3BC5E_.wvu.PrintArea" localSheetId="4" hidden="1">'Notes'!$A$1:$M$266</definedName>
    <definedName name="Z_D0F4F09E_D128_4280_97CD_2D3085A3BC5E_.wvu.PrintArea" localSheetId="2" hidden="1">'Statement of Changes in Equity'!$A$1:$M$43</definedName>
    <definedName name="Z_D310C255_8957_4A40_9202_EB605CA28A90_.wvu.PrintArea" localSheetId="1" hidden="1">'Balance Sheet'!$A$1:$G$53</definedName>
    <definedName name="Z_D310C255_8957_4A40_9202_EB605CA28A90_.wvu.PrintArea" localSheetId="3" hidden="1">'Cash Flow Statement'!$A$1:$F$69</definedName>
    <definedName name="Z_D310C255_8957_4A40_9202_EB605CA28A90_.wvu.PrintArea" localSheetId="0" hidden="1">'Income Statements'!$A$1:$M$61</definedName>
    <definedName name="Z_D310C255_8957_4A40_9202_EB605CA28A90_.wvu.PrintArea" localSheetId="4" hidden="1">'Notes'!$A$7:$L$18</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<sst xmlns="http://schemas.openxmlformats.org/spreadsheetml/2006/main" count="476" uniqueCount="322">
  <si>
    <t>incurred to defend the winding-up petition.</t>
  </si>
  <si>
    <t xml:space="preserve">achieved in the previous year corresponding period. The loss was mainly due to the decrease in Malaysian E-learning revenue, higher amortisation of development costs and increase in the legal costs </t>
  </si>
  <si>
    <t xml:space="preserve">On 17 October 2007, LET entered into a memorandum of understanding with DGB Education Sdn. Bhd (“DGB Education"), whereby The Parties, namely LET and DGB are desirous of embarking on their collaboration on a non-exclusive basis and to establish a supplier –distributor relationship (“Collaboration”).  The MOU sets out the current intention of the Parties with respect to the Collaboration, and any agreement (if any) between the Parties subject to the negotiation, finalisation and execution of a definitive and final agreement before any binding obligations as to the Collaboration crystallize against the respective Parties. Nothing in the MOU shall be deemed to constitute or create a joint venture, partnership or other formal business entity or fiduciary relationship between the Parties. The Company sold its "Dr English CD-ROM" to a few schools who are key clients of Dynabook Group on a trial basis in January 2008.  The Parties are still in discussion and no  formal agreement has been entered into as at 28 March 2008.                       </t>
  </si>
  <si>
    <t>Gross profit</t>
  </si>
  <si>
    <t>RM10.941 million as at 31 March 2007 for working capital purposes and the proposed extension of time for the utilisation of Proceeds till financial year ending 30 April 2009.</t>
  </si>
  <si>
    <t>-</t>
  </si>
  <si>
    <t>%</t>
  </si>
  <si>
    <t xml:space="preserve">Unutilised </t>
  </si>
  <si>
    <t xml:space="preserve">Amount </t>
  </si>
  <si>
    <t>On 31 October 2007, the shareholders approved the proposals at an extraordinary general meeting (EGM).</t>
  </si>
  <si>
    <t>shares. Therefore, no adjustment in the form of an increase in the number of shares was made in calculating the potential dilution of its earnings/(loss) per share.</t>
  </si>
  <si>
    <t xml:space="preserve">The Securities Commission ("SC") via its letter dated 11 May 2007 granted its approval for the Proposed Revision to the Utilisation of Proceeds to use the unutilised balance of the Proceeds, amounting to </t>
  </si>
  <si>
    <t>Actual listing expenses amounted to RM1.821 million, whereby the excess over the budgeted amount was expensed against the original allocation for working capital as disclosed in the Company's listing prospectus.</t>
  </si>
  <si>
    <t xml:space="preserve">LET Group continues to participate in the tendering process for E-learning contracts by the ministries of education in the region. The Group is also pursuing opportunities in Australia and New </t>
  </si>
  <si>
    <t xml:space="preserve">Zealand. In Singapore, despite the increasing competition, LET Group is continuing its efforts to increase its E-learning subscription among Singapore schools. </t>
  </si>
  <si>
    <t xml:space="preserve">The Company raised RM15.275 million gross proceeds from its Initial Public Offering ("IPO") in connection with its listing on the MESDAQ market of Bursa Malaysia Securities Berhad </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</si>
  <si>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</si>
  <si>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</si>
  <si>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A former employee of the Company has filed a claim against the Company for alleged breach of contract of employment.The case is still in a preliminary stage and it is premature to determine the</t>
  </si>
  <si>
    <t>outcome.</t>
  </si>
  <si>
    <t xml:space="preserve">Pioneer Status incentive which allows the Company to enjoy tax exemption on pioneer income for an effective period of 5 years ending 2009. </t>
  </si>
  <si>
    <t>The Group has no dilution in its earnings/(loss) per ordinary share in the current quarter/year-to-date and preceding year corresponding quarter/period as there are no dilutive potential ordinary</t>
  </si>
  <si>
    <t xml:space="preserve">Save as disclosed above and Note A12 in respect of a former employee claim, there were no material litigations pending at the date of this announcement. </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</si>
  <si>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</si>
  <si>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</si>
  <si>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</si>
  <si>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</si>
  <si>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</si>
  <si>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</si>
  <si>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</si>
  <si>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</si>
  <si>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</si>
  <si>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</si>
  <si>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</si>
  <si>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</si>
  <si>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</si>
  <si>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</si>
  <si>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</si>
  <si>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</si>
  <si>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</si>
  <si>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</si>
  <si>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</si>
  <si>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</si>
  <si>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</si>
  <si>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</si>
  <si>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</si>
  <si>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</si>
  <si>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Total</t>
  </si>
  <si>
    <t>CASH FLOWS FROM OPERATING ACTIVITIES</t>
  </si>
  <si>
    <t>Adjustments for:</t>
  </si>
  <si>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</si>
  <si>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</si>
  <si>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</si>
  <si>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</si>
  <si>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</si>
  <si>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</si>
  <si>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</si>
  <si>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</si>
  <si>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</si>
  <si>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</si>
  <si>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</si>
  <si>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</si>
  <si>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</si>
  <si>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</si>
  <si>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</si>
  <si>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</si>
  <si>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</si>
  <si>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</si>
  <si>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</si>
  <si>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</si>
  <si>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</si>
  <si>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</si>
  <si>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</si>
  <si>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</si>
  <si>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</si>
  <si>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</si>
  <si>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</si>
  <si>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</si>
  <si>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</si>
  <si>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</si>
  <si>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</si>
  <si>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</si>
  <si>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</si>
  <si>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</si>
  <si>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</si>
  <si>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</si>
  <si>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</si>
  <si>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</si>
  <si>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</si>
  <si>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</si>
  <si>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</si>
  <si>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</si>
  <si>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</si>
  <si>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</si>
  <si>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</si>
  <si>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</si>
  <si>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</si>
  <si>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</si>
  <si>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</si>
  <si>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</si>
  <si>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</si>
  <si>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</si>
  <si>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</si>
  <si>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</si>
  <si>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</si>
  <si>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</si>
  <si>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</si>
  <si>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</si>
  <si>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</si>
  <si>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</si>
  <si>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expense</t>
  </si>
  <si>
    <t>Interest income</t>
  </si>
  <si>
    <t>Interest paid</t>
  </si>
  <si>
    <t>CASH FLOWS FROM FINANCING ACTIVITIES</t>
  </si>
  <si>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</si>
  <si>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</si>
  <si>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</si>
  <si>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</si>
  <si>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LITESPEED EDUCATION TECHNOLOGIES BERHAD</t>
  </si>
  <si>
    <t>Financial income</t>
  </si>
  <si>
    <t>Financial expenses</t>
  </si>
  <si>
    <t>There were no capital commitments as at the date of this announcement.</t>
  </si>
  <si>
    <t>Share Premium</t>
  </si>
  <si>
    <t>Other reserves</t>
  </si>
  <si>
    <t>Development costs</t>
  </si>
  <si>
    <t>Fixed deposits</t>
  </si>
  <si>
    <t>Share premium</t>
  </si>
  <si>
    <t>Depreciation of  plant and equipment</t>
  </si>
  <si>
    <t>Amortisation of development cost</t>
  </si>
  <si>
    <t>Interest received</t>
  </si>
  <si>
    <t xml:space="preserve">Development costs incurred,net </t>
  </si>
  <si>
    <t>Net cash generated from financing activities</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</si>
  <si>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</si>
  <si>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</si>
  <si>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</si>
  <si>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</si>
  <si>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</si>
  <si>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</si>
  <si>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</si>
  <si>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</si>
  <si>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</si>
  <si>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</si>
  <si>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</si>
  <si>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</si>
  <si>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</si>
  <si>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Purchase of equipment</t>
  </si>
  <si>
    <t>Financial data by geographical segment for the Group : -</t>
  </si>
  <si>
    <t>Malaysia</t>
  </si>
  <si>
    <t>Singapore</t>
  </si>
  <si>
    <t>CURRENT YEAR TO DATE</t>
  </si>
  <si>
    <t>Current Year To Date</t>
  </si>
  <si>
    <t xml:space="preserve">Sales </t>
  </si>
  <si>
    <t>(a) Status of corporate proposals</t>
  </si>
  <si>
    <t>(b) Status of utilisation of listing proceeds</t>
  </si>
  <si>
    <t>Description</t>
  </si>
  <si>
    <t>Utilisation</t>
  </si>
  <si>
    <t xml:space="preserve">Actual </t>
  </si>
  <si>
    <t>RM '000</t>
  </si>
  <si>
    <t>(i)</t>
  </si>
  <si>
    <t>Regional offices set-up</t>
  </si>
  <si>
    <t>(ii)</t>
  </si>
  <si>
    <t>R&amp;D expenditure</t>
  </si>
  <si>
    <t>(iii)</t>
  </si>
  <si>
    <t>(iv)</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</si>
  <si>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</si>
  <si>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</si>
  <si>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</si>
  <si>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</si>
  <si>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</si>
  <si>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</si>
  <si>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Balance as at 1 May 2006</t>
  </si>
  <si>
    <t>Current Year Quarter</t>
  </si>
  <si>
    <t xml:space="preserve">Preceding Year </t>
  </si>
  <si>
    <t>Corresponding Quarter</t>
  </si>
  <si>
    <t xml:space="preserve">                    Individual Quarter</t>
  </si>
  <si>
    <t xml:space="preserve">           Cumulative Quarter</t>
  </si>
  <si>
    <t>(Unaudited)</t>
  </si>
  <si>
    <t>(Audited)</t>
  </si>
  <si>
    <t>Goodwill written off</t>
  </si>
  <si>
    <t>Tax paid</t>
  </si>
  <si>
    <t>Proceeds from short-term borrowing</t>
  </si>
  <si>
    <t>based on weighted average number of ordinary shares of 138,000,000 shares in issue during the period.</t>
  </si>
  <si>
    <t>Other income</t>
  </si>
  <si>
    <t>Other expenses</t>
  </si>
  <si>
    <t>Attributable to :</t>
  </si>
  <si>
    <t>Equity holders of the parent</t>
  </si>
  <si>
    <t>EXPLANATORY NOTES PURSUANT TO APPENDIX 9B OF THE LISTING REQUIREMENTS OF BURSA MALAYSIA SECURITIES BERHAD FOR THE MESDAQ MARKET</t>
  </si>
  <si>
    <t>The interim financial statements have been prepared under the historical cost convention.</t>
  </si>
  <si>
    <t>Working capital *</t>
  </si>
  <si>
    <t>Estimated listing expenses *</t>
  </si>
  <si>
    <t>Less : Taxation</t>
  </si>
  <si>
    <t>Loss before taxation for the period</t>
  </si>
  <si>
    <t xml:space="preserve">Basic earnings/(loss) per share is calculated by dividing the net profit for the period by the weighted average number of ordinary shares in issue during the period. </t>
  </si>
  <si>
    <t>Basic earnings/(loss) per share</t>
  </si>
  <si>
    <t>Earnings/(loss) per share</t>
  </si>
  <si>
    <t>Net assets per share attributable to ordinary equity holders of the parent (sen)</t>
  </si>
  <si>
    <t>Fixed deposits with a licenced bank</t>
  </si>
  <si>
    <t>Bank overdraft</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</si>
  <si>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</si>
  <si>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</si>
  <si>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</si>
  <si>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</si>
  <si>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</si>
  <si>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</si>
  <si>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</si>
  <si>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</si>
  <si>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</si>
  <si>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</si>
  <si>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</si>
  <si>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</si>
  <si>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Net proceeds from disposal of bonds fund</t>
  </si>
  <si>
    <t>Profit forecast,  profit guarantee and internal targets</t>
  </si>
  <si>
    <t>No dividends have been declared in respect of the financial period under review and the financial year to date.</t>
  </si>
  <si>
    <t>FYE 2007</t>
  </si>
  <si>
    <t>FYE 2006</t>
  </si>
  <si>
    <t xml:space="preserve">Note : * </t>
  </si>
  <si>
    <t>Diluted earnings/(loss) per share</t>
  </si>
  <si>
    <t>30/04/2007</t>
  </si>
  <si>
    <t>Loss for the year</t>
  </si>
  <si>
    <t>Net loss for the year</t>
  </si>
  <si>
    <t>i)</t>
  </si>
  <si>
    <t>ii)</t>
  </si>
  <si>
    <t xml:space="preserve">(i) that the Company is unable to pay its debts as they fall due; </t>
  </si>
  <si>
    <t xml:space="preserve">(ii) that the affairs of the Company have not been conducted fairly or justly; and </t>
  </si>
  <si>
    <t xml:space="preserve">(iii) that it is, in all circumstances of the case, just and equitable that the Company be wound-up by the Court. </t>
  </si>
  <si>
    <t>On 12 June 2007, the Company was served an unsealed copy of a winding-up petition filed at the High Court of Malaya at Kuala Lumpur on 11 June 2007.</t>
  </si>
  <si>
    <t>WINDING-UP PETITION-Wan Hamimie Ariff &amp; 2 Others vs. Litespeed Education Technologies Berhad</t>
  </si>
  <si>
    <t xml:space="preserve"> following reasons: </t>
  </si>
  <si>
    <t>The Petitioners, namely Wan Hamimie Bt Ariff, Dr. Syed Ibrahim Bin Mohd. Ismail and Mokhtar Bin Ahmad who are shareholders of the Company sought the winding-up of the Company  for the</t>
  </si>
  <si>
    <t>In this regard, the Company will make the appropriate announcement on any other developments of this matter  in due course.</t>
  </si>
  <si>
    <t>Loss for the period</t>
  </si>
  <si>
    <t>Loss per share attributable to equity holders of the parent (Sen) :</t>
  </si>
  <si>
    <t>Audited Financial Statements of Litespeed Education Technologies Berhad for the year ended 30 April 2007)</t>
  </si>
  <si>
    <t>Balance as at 1 May 2007</t>
  </si>
  <si>
    <t xml:space="preserve"> Audited Financial Statements of Litespeed Education Technologies Berhad for the year ended 30 April 2007)</t>
  </si>
  <si>
    <t>The interim financial statements should be read in conjunction with the audited financial statements of the Group for the year ended 30 April 2007. These explanatory notes attached to the interim financial statements provide an explanation of events and transactions that are significant to an understanding of the changes in the financial position and performance of the Group since the year ended 30 April 2007.</t>
  </si>
  <si>
    <t>There is no profit forecast,  profit guarantee or internal targets made public for the financial year ending 30 April 2008.</t>
  </si>
  <si>
    <t>CASH AND CASH EQUIVALENTS AT BEGINNING OF THE FINANCIAL PERIOD</t>
  </si>
  <si>
    <t>CASH AND CASH EQUIVALENTS AT END OF THE FINANCIAL PERIOD</t>
  </si>
  <si>
    <t>Cash and cash equivalents at the end of the financial period comprise the following :</t>
  </si>
  <si>
    <t xml:space="preserve">Intended Timeframe for </t>
  </si>
  <si>
    <t>(Loss)/Profit from operations</t>
  </si>
  <si>
    <t>(Loss)/Profit before taxation</t>
  </si>
  <si>
    <t>Net (Loss)/Profit for the Period</t>
  </si>
  <si>
    <t>Prepayment</t>
  </si>
  <si>
    <t>Operating (loss)/profit before working capital changes</t>
  </si>
  <si>
    <t>The significant accounting policies and methods of computation adopted in these interim financial statements are consistent with those of the audited financial statements for the year ended 30 April 2007.</t>
  </si>
  <si>
    <t>The auditors' report was modified as follows : - "Without qualifying our opinion we draw attention to Notes 2.1 and 28 to the financial statements. The Company was served an unsealed copy of a winding-up petition filed at the High Court of Malaya at Kuala Lumpur on 11 June 2007. The Company has initiated its legal defense against the said petition. Based on counsel by the Company's solicitors, the directors believe that the Company has a good ground  to defend the aforesaid winding-up petition. Accordingly, the directors believe that these financial statements should continue to be presented on a going concern basis. However, these financial statements do not include any adjustments or reclassifications which may be necessary should the use of the going concern basis be not appropriate."</t>
  </si>
  <si>
    <t>Net (Loss)/Profit for the financial period (RM'000)</t>
  </si>
  <si>
    <t>Basic (loss)/earnings per share (sen)</t>
  </si>
  <si>
    <t>Total recognised income and expenses for the period</t>
  </si>
  <si>
    <t>the business is not subjected to any material seasonal and cyclical factors.</t>
  </si>
  <si>
    <t>The sealed copy of the winding-up petition was subsequently served on 27 June 2007 and it was fixed for hearing on 27 September 2007.</t>
  </si>
  <si>
    <t>The Directors of the Company, after taking advice from its solicitors having conduct of the said winding-up Petition, are of the opinion that the said Petition is without merits, and constitutes frivolous and vexatious proceedings against the Company. The Company intends to take all necessary steps and measures to defend the said Petition, and to seek redress against the Petitioners for any damage which may be suffered as a result of the said Petition (including legal costs).</t>
  </si>
  <si>
    <t>NA</t>
  </si>
  <si>
    <t xml:space="preserve">Revised </t>
  </si>
  <si>
    <t xml:space="preserve">per EGM circular </t>
  </si>
  <si>
    <t>FYE 2009</t>
  </si>
  <si>
    <t>per EGM circular</t>
  </si>
  <si>
    <t>The interim financial statements are unaudited and have been prepared in compliance with FRS 134: "Interim Financial Reporting" and Rule 9.22 (2) and Appendix 9B of the Listing Requirements of Bursa Malaysia Securities Berhad for the MESDAQ Market.</t>
  </si>
  <si>
    <t xml:space="preserve">Save for the Singapore E-learning market whose renewal/award of contracts typically corresponds to the end and the beginning of the academic year from November to February, the  rest of </t>
  </si>
  <si>
    <t>There was no issuance, cancellation, repurchase, resale and repayment of debt and equity securities for the current financial quarter.</t>
  </si>
  <si>
    <t>Segmental revenue and results in geographical areas of the Group for the current quarter and year to date are as follows : -</t>
  </si>
  <si>
    <t>Net loss for the period is determined after allocation of operating expenses and taxation to each geographical segment.</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</si>
  <si>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</si>
  <si>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</si>
  <si>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The Company was accorded Multimedia Super Corridor (MSC) status by the Multimedia Development Corporation Sdn Bhd on 11 August 2004 and, in connection  therewith, was awarded  the</t>
  </si>
  <si>
    <t>On 27 April 2007, LET announced the following proposals :-</t>
  </si>
  <si>
    <t>Proposed Revision to the Utilisation of Proceeds as LET intends to use the unutilised balance of the Proceeds, amounting to RM10.941 million as at 31 March 2007, for working capital purposes.</t>
  </si>
  <si>
    <t xml:space="preserve">in November 2005. These proceeds together with the RM5.275 million proceeds raised from a rights issue totalled RM20.55 million ("Proceeds"). </t>
  </si>
  <si>
    <t>Proposed extension of time for the utilisation of Proceeds in line with the Proposed Revision to the Utilisation of Proceeds (if required).</t>
  </si>
  <si>
    <t>Accumulated losses</t>
  </si>
  <si>
    <t>Decrease/(Increase) in other debtors, deposits &amp; prepayments</t>
  </si>
  <si>
    <t>Cash (used in)/generated from operations</t>
  </si>
  <si>
    <t>Net cash (used in)/generated from operating activities</t>
  </si>
  <si>
    <t>Net cash (used in)/generated from investing activities</t>
  </si>
  <si>
    <t>NET (DECREASE)/INCREASE IN CASH AND CASH EQUIVALENTS</t>
  </si>
  <si>
    <t>On 4 September 2007, LET's wholly-owned subsidiary, Litespeed Education Pte Ltd ("LES"), entered into a memorandum of understanding with New Era IT Ltd ("New Era") of New Zealand, whereby The Parties, namely New Era and LES, recognise the capabilities, resources and distributional networks that each Party brings, and agree to use their best efforts to bring together those capabilities and resources to focus on the market for a proposed E-learning solution with localised content and automated testing and diagnostic solution under the New Era Branding, powered by LES Technologies in the education sector in the New Zealand (the "Project"). LES will work with New Era exclusively and provide all 2nd and 3rd level technical support and localisation to support New Era's distribution of the New Era branded product to New Zealand schools through their networks. New Era will submit Litespeed's products for formal accreditation and provide sale, market, branding and all necessary plans and information to Litespeed to ensure a viable commercial model to be entered once accreditation is obtained from the New Zealand Ministry of Education.</t>
  </si>
  <si>
    <t>Quarterly report on results for the 3rd quarter ended 31.01.2008</t>
  </si>
  <si>
    <t>31/01/2008</t>
  </si>
  <si>
    <t>31/01/2007</t>
  </si>
  <si>
    <t>9 months ended 31 January 2008</t>
  </si>
  <si>
    <t>Net loss for the period ended 31 January 2008</t>
  </si>
  <si>
    <t>Balance as at 31 January 2008</t>
  </si>
  <si>
    <t>9 months ended 31 January 2007</t>
  </si>
  <si>
    <t>Net profit for the period ended 31 January 2007</t>
  </si>
  <si>
    <t>Balance as at 31 January 2007</t>
  </si>
  <si>
    <t>9 months ended 31.01.2008</t>
  </si>
  <si>
    <t>9 months ended 31.01.2007</t>
  </si>
  <si>
    <t>The details of the revision to the utilisation of the Proceeds as at 31 January 2008 are as follows : -</t>
  </si>
  <si>
    <t>28 March 2008</t>
  </si>
  <si>
    <t>Bad debts written off</t>
  </si>
  <si>
    <t>Loss on disposal of bonds fund</t>
  </si>
  <si>
    <t>Repayment of short-term borrowing</t>
  </si>
  <si>
    <t>Fixed Assets written off</t>
  </si>
  <si>
    <r>
      <t>Decrease</t>
    </r>
    <r>
      <rPr>
        <sz val="10"/>
        <rFont val="Arial Narrow"/>
        <family val="2"/>
      </rPr>
      <t xml:space="preserve"> in debtors</t>
    </r>
  </si>
  <si>
    <t>(Decrease)/Increase in payables</t>
  </si>
  <si>
    <t>(Decrease) in amount due to directors</t>
  </si>
  <si>
    <t>For the third quarter ended 31 January 2008 ("Q3"), LET Group recorded a consolidated revenue of RM1.441 million, representing an increase of 61.19% as compared to RM0.894 million achieved in the corresponding quarter in the preceding year. The increase was mainly due to the increase in E-learning revenue generated from the Company's wholly-owned subsidiary.</t>
  </si>
  <si>
    <t>For Q3, LET Group recorded a loss before tax of RM1.267 million as compared to a loss before tax of RM1.865 million in the immediate preceding quarter. The lower loss recorded in the current quarter is mainly attributable to the decrease in the legal costs incurred to defend the winding-up petition.</t>
  </si>
  <si>
    <t>For the third quarter ended 31 January 2008 ("Q3"), LET Group recorded a higher consolidated revenue of RM1.441 million, representing an increase of 60.65% as compared to RM0.897 million achieved in the immediate preceding quarter ended 31 October 2007. The increase in revenue was mainly due to the increase in E-learning revenue generated by the Company's wholly-owned subsidiary.</t>
  </si>
  <si>
    <t>The High Court of Malaya has fixed the matter for hearing on 17 June 2008 and the parties are required to finalise their respective affidavits before the hearing date.</t>
  </si>
  <si>
    <t>An affidavit-in-opposition to the winding-up petition was filed into the High Court and served on the petitioners' solicitor on 19 September 2007. The High Court of Malaya granted an adjournment of</t>
  </si>
  <si>
    <t>On 22 August  2007, LET's wholly-owned subsidiary, Litespeed Education Pte Ltd ("LES"), entered into a memorandum of understanding with Microsoft Operations Pte Ltd  ("Microsoft"), whereby The Parties, namely  Microsoft and LES, recognise the capabilities and resources that each Party brings, and agree to use their best efforts to bring together those capabilities and resources to focus on the market for automated testing and diagnostic solution in the education sector in Asia Pacific. (the “Project”).The Parties will engage in consultations to increase their business relationship, and shall use reasonable efforts and exercise good faith to negotiate and execute an appropriate agreement to implement the Project. The Parties are still in discussion and no  formal agreement has been entered into as at 28 March 2008.</t>
  </si>
  <si>
    <t>New Era and LES have agreed to enter into this MOU to record their present state of agreement in principle in respect of the proposed Project to take advantage of a rapidly growing E-learning market in New Zealand. The Parties will engage in consultations to increase their business relationship, and shall use reasonable efforts and exercise good faith to negotiate and execute an appropriate agreement to implement the Project. The Parties are still in discussion and no  formal agreement has been entered into as at 28 March 2008.</t>
  </si>
  <si>
    <t>There were no changes in the composition of the Group for the current financial quarter.</t>
  </si>
  <si>
    <t>The unutilised Proceeds have been placed in short-term deposits with a licensed financial institution.</t>
  </si>
  <si>
    <t>There were no borrowings raised and debt securities issued for the current financial quarter. As at 31 January 2008, the Group had no outstanding borrowings or debt securities.</t>
  </si>
  <si>
    <t xml:space="preserve"> the hearing of the petition on 27 September 2007 and fixed the petition for mention on 17 January 2008. The respective solicitors for the Company and the Petitioners appeared on behalf of the parties </t>
  </si>
  <si>
    <t>on the mention date.</t>
  </si>
  <si>
    <t xml:space="preserve">corresponding preceding financial period. The decrease was mainly due to decrease in Malaysian E-Learning contract. </t>
  </si>
  <si>
    <t xml:space="preserve">For the nine (9) months period ended 31 January 2008, LET Group recorded a consolidated revenue of RM3.693 million or a decrease of 46.06%, as compared to RM6.847  million achieved in the </t>
  </si>
  <si>
    <t xml:space="preserve">For the nine (9) months period ended 31 January 2008, LET Group recorded a consolidated loss before tax of RM4.364 million, as compared to a consolidated profit before tax of RM1.036 million </t>
  </si>
  <si>
    <t>For Q3, LET Group recorded a loss before tax of RM1.267 million as compared to a loss before tax of RM1.293 million in the corresponding quarter in the preceding year. The improved performance for the current financial period was mainly due to lower financial expenses.</t>
  </si>
  <si>
    <t xml:space="preserve">On 10 March 2008, LET acquired two (2) ordinary shares of RM1.00 each in a dormant company known as Litespeed Education Programmes Sdn Bhd ("LEP") for a consideration sum of RM2.00 </t>
  </si>
  <si>
    <t>the operations of the Company.</t>
  </si>
  <si>
    <t xml:space="preserve">only ("the Acquisition"). Upon the Acquisition, LEP becomes a wholly-owned subsidiary of LET. </t>
  </si>
  <si>
    <t>Pok Vic Sent</t>
  </si>
  <si>
    <t>Save as disclosed above, there were no outstanding corporate proposals announced but not completed within 7 days before the date of issue of this report.</t>
  </si>
  <si>
    <t>Company No. 646756-X</t>
  </si>
  <si>
    <t>Executive Director</t>
  </si>
  <si>
    <t xml:space="preserve">Save as disclosed above, there were no material events subsequent to the current financial quarter ended 31 January 2008 up to the date of this report which is likely to substantially affect the results of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</si>
</sst>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s>
  <fonts count="21">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sz val="12"/>
      <name val="Times New Roman"/>
      <family val="1"/>
    </font>
    <font>
      <u val="single"/>
      <sz val="10"/>
      <name val="Arial Narrow"/>
      <family val="2"/>
    </font>
    <font>
      <sz val="8"/>
      <name val="Arial"/>
      <family val="2"/>
    </font>
    <font>
      <u val="singleAccounting"/>
      <sz val="10"/>
      <name val="Arial Narrow"/>
      <family val="2"/>
    </font>
    <font>
      <sz val="10"/>
      <color indexed="48"/>
      <name val="Arial Narrow"/>
      <family val="2"/>
    </font>
    <font>
      <u val="single"/>
      <sz val="10"/>
      <color indexed="8"/>
      <name val="Arial Narrow"/>
      <family val="2"/>
    </font>
    <font>
      <sz val="10"/>
      <name val="Arial"/>
      <family val="2"/>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3">
    <xf numFmtId="41"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0" fontId="0" fillId="0" borderId="0" xfId="0" applyFont="1" applyAlignment="1">
      <alignment/>
    </xf>
    <xf numFmtId="187"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41" fontId="0" fillId="0" borderId="0" xfId="0" applyNumberFormat="1" applyFont="1" applyBorder="1" applyAlignment="1">
      <alignment horizontal="center" vertical="center"/>
    </xf>
    <xf numFmtId="187" fontId="0" fillId="0" borderId="0" xfId="15" applyNumberFormat="1" applyFont="1" applyAlignment="1">
      <alignment/>
    </xf>
    <xf numFmtId="0" fontId="0" fillId="0" borderId="0" xfId="0" applyFont="1" applyBorder="1" applyAlignment="1">
      <alignment/>
    </xf>
    <xf numFmtId="0" fontId="0" fillId="0" borderId="0" xfId="0" applyFont="1" applyFill="1" applyAlignment="1">
      <alignment/>
    </xf>
    <xf numFmtId="188"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0" fontId="6" fillId="0" borderId="0" xfId="0" applyFont="1" applyAlignment="1">
      <alignment vertical="center"/>
    </xf>
    <xf numFmtId="43" fontId="0" fillId="0" borderId="0" xfId="0" applyNumberFormat="1" applyFont="1" applyAlignment="1">
      <alignment/>
    </xf>
    <xf numFmtId="187" fontId="0" fillId="0" borderId="0" xfId="0" applyNumberFormat="1" applyFont="1" applyAlignment="1">
      <alignment/>
    </xf>
    <xf numFmtId="0" fontId="1" fillId="0" borderId="0" xfId="0" applyFont="1" applyFill="1" applyAlignment="1">
      <alignment horizontal="center"/>
    </xf>
    <xf numFmtId="0" fontId="10" fillId="0" borderId="0" xfId="0" applyFont="1" applyAlignment="1">
      <alignment horizontal="justify" vertical="top"/>
    </xf>
    <xf numFmtId="0" fontId="0" fillId="0" borderId="0" xfId="0" applyFont="1" applyAlignment="1">
      <alignment horizontal="left"/>
    </xf>
    <xf numFmtId="0" fontId="10"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1" fillId="0" borderId="0" xfId="19" applyNumberFormat="1" applyFont="1" applyFill="1" applyBorder="1" applyAlignment="1" applyProtection="1">
      <alignment horizontal="left" indent="1"/>
      <protection locked="0"/>
    </xf>
    <xf numFmtId="0" fontId="13" fillId="0" borderId="0" xfId="0" applyFont="1" applyBorder="1" applyAlignment="1">
      <alignment vertical="center"/>
    </xf>
    <xf numFmtId="187"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1" xfId="0" applyFont="1" applyFill="1" applyBorder="1" applyAlignment="1">
      <alignment horizontal="center"/>
    </xf>
    <xf numFmtId="43" fontId="0" fillId="0" borderId="0" xfId="15" applyFont="1" applyAlignment="1">
      <alignment/>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41" fontId="0" fillId="0" borderId="0" xfId="0" applyNumberFormat="1" applyFont="1" applyBorder="1" applyAlignment="1">
      <alignment vertical="center"/>
    </xf>
    <xf numFmtId="0" fontId="1" fillId="0" borderId="0" xfId="0" applyFont="1" applyFill="1" applyAlignment="1">
      <alignment horizontal="center" vertical="top"/>
    </xf>
    <xf numFmtId="41" fontId="0" fillId="0" borderId="2" xfId="0" applyNumberFormat="1" applyFont="1" applyFill="1" applyBorder="1" applyAlignment="1">
      <alignment horizontal="center" vertical="center"/>
    </xf>
    <xf numFmtId="43" fontId="10" fillId="0" borderId="0" xfId="0" applyNumberFormat="1" applyFont="1" applyFill="1" applyBorder="1" applyAlignment="1">
      <alignment horizontal="right" vertical="top"/>
    </xf>
    <xf numFmtId="187" fontId="0" fillId="0" borderId="0" xfId="15" applyNumberFormat="1" applyFont="1" applyFill="1" applyAlignment="1">
      <alignment/>
    </xf>
    <xf numFmtId="187"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87"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justify" vertical="top" wrapText="1"/>
    </xf>
    <xf numFmtId="37" fontId="0" fillId="0" borderId="0" xfId="0" applyNumberFormat="1" applyFont="1" applyFill="1" applyAlignment="1">
      <alignment/>
    </xf>
    <xf numFmtId="0" fontId="0" fillId="0" borderId="1" xfId="0" applyFont="1" applyBorder="1" applyAlignment="1">
      <alignment/>
    </xf>
    <xf numFmtId="41" fontId="16" fillId="0" borderId="0" xfId="0" applyFont="1" applyFill="1" applyBorder="1" applyAlignment="1">
      <alignment/>
    </xf>
    <xf numFmtId="0" fontId="1" fillId="0" borderId="0" xfId="0" applyFont="1" applyFill="1" applyAlignment="1">
      <alignment vertical="top"/>
    </xf>
    <xf numFmtId="0" fontId="1" fillId="0" borderId="3"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0" fontId="0" fillId="0" borderId="0" xfId="0" applyFont="1" applyFill="1" applyBorder="1" applyAlignment="1">
      <alignment vertical="top"/>
    </xf>
    <xf numFmtId="0" fontId="7"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0" borderId="0" xfId="0" applyFont="1" applyFill="1" applyBorder="1" applyAlignment="1">
      <alignment horizontal="justify" vertical="justify" wrapText="1"/>
    </xf>
    <xf numFmtId="0" fontId="1" fillId="0" borderId="0" xfId="0" applyFont="1" applyFill="1" applyAlignment="1">
      <alignment/>
    </xf>
    <xf numFmtId="0" fontId="0" fillId="0" borderId="1" xfId="0" applyFont="1" applyFill="1" applyBorder="1" applyAlignment="1">
      <alignment/>
    </xf>
    <xf numFmtId="0" fontId="1" fillId="0" borderId="1" xfId="0" applyFont="1" applyFill="1" applyBorder="1" applyAlignment="1" quotePrefix="1">
      <alignment horizontal="center"/>
    </xf>
    <xf numFmtId="0" fontId="0" fillId="0" borderId="0" xfId="0" applyAlignment="1">
      <alignment horizontal="justify" vertical="top" wrapText="1"/>
    </xf>
    <xf numFmtId="0" fontId="0" fillId="0" borderId="0" xfId="0" applyFont="1" applyFill="1" applyAlignment="1">
      <alignment horizontal="left"/>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5" fillId="0" borderId="0" xfId="0" applyFont="1" applyFill="1" applyAlignment="1">
      <alignment/>
    </xf>
    <xf numFmtId="38" fontId="0" fillId="0" borderId="0" xfId="0" applyNumberFormat="1" applyFont="1" applyFill="1" applyBorder="1" applyAlignment="1">
      <alignment/>
    </xf>
    <xf numFmtId="0" fontId="0" fillId="0" borderId="0" xfId="0" applyFill="1" applyAlignment="1">
      <alignment/>
    </xf>
    <xf numFmtId="38" fontId="0" fillId="0" borderId="1" xfId="0" applyNumberFormat="1" applyFont="1" applyFill="1" applyBorder="1" applyAlignment="1">
      <alignment/>
    </xf>
    <xf numFmtId="0" fontId="0" fillId="0" borderId="0" xfId="0" applyFill="1" applyBorder="1" applyAlignment="1">
      <alignment/>
    </xf>
    <xf numFmtId="38" fontId="0" fillId="0" borderId="0" xfId="0" applyNumberFormat="1" applyFill="1" applyAlignment="1">
      <alignment/>
    </xf>
    <xf numFmtId="38" fontId="0" fillId="0" borderId="0" xfId="0" applyNumberFormat="1" applyFill="1" applyBorder="1" applyAlignment="1">
      <alignment/>
    </xf>
    <xf numFmtId="38" fontId="0" fillId="0" borderId="3" xfId="0" applyNumberFormat="1" applyFont="1" applyFill="1" applyBorder="1" applyAlignment="1">
      <alignment/>
    </xf>
    <xf numFmtId="0" fontId="0" fillId="0" borderId="0" xfId="0" applyFont="1" applyFill="1" applyBorder="1" applyAlignment="1">
      <alignment horizontal="left" vertical="center"/>
    </xf>
    <xf numFmtId="41" fontId="0" fillId="0" borderId="0" xfId="0" applyFont="1" applyAlignment="1">
      <alignment/>
    </xf>
    <xf numFmtId="41" fontId="0" fillId="0" borderId="0" xfId="0" applyFont="1" applyFill="1" applyAlignment="1">
      <alignment/>
    </xf>
    <xf numFmtId="43" fontId="10" fillId="0" borderId="0" xfId="0" applyNumberFormat="1" applyFont="1" applyFill="1" applyBorder="1" applyAlignment="1">
      <alignment horizontal="left" vertical="top"/>
    </xf>
    <xf numFmtId="200" fontId="0" fillId="0" borderId="0"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xf>
    <xf numFmtId="41" fontId="0" fillId="0" borderId="5"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6" xfId="0" applyNumberFormat="1" applyFont="1" applyFill="1" applyBorder="1" applyAlignment="1">
      <alignment horizontal="center" vertical="center"/>
    </xf>
    <xf numFmtId="41" fontId="0" fillId="0" borderId="7" xfId="0" applyNumberFormat="1" applyFont="1" applyFill="1" applyBorder="1" applyAlignment="1">
      <alignment horizontal="center" vertical="center"/>
    </xf>
    <xf numFmtId="41" fontId="0" fillId="0" borderId="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188" fontId="0" fillId="0" borderId="0" xfId="0" applyNumberFormat="1" applyFont="1" applyFill="1" applyBorder="1" applyAlignment="1">
      <alignment horizontal="center" vertical="center"/>
    </xf>
    <xf numFmtId="43" fontId="0" fillId="0" borderId="0" xfId="0" applyNumberFormat="1" applyFont="1" applyFill="1" applyBorder="1" applyAlignment="1">
      <alignment horizontal="center" vertical="center"/>
    </xf>
    <xf numFmtId="187" fontId="0" fillId="0" borderId="0" xfId="0" applyNumberFormat="1" applyFont="1" applyFill="1" applyBorder="1" applyAlignment="1">
      <alignment/>
    </xf>
    <xf numFmtId="187" fontId="0" fillId="0" borderId="6" xfId="15" applyNumberFormat="1" applyFont="1" applyFill="1" applyBorder="1" applyAlignment="1">
      <alignment/>
    </xf>
    <xf numFmtId="187" fontId="0" fillId="0" borderId="9" xfId="15" applyNumberFormat="1" applyFont="1" applyFill="1" applyBorder="1" applyAlignment="1">
      <alignment/>
    </xf>
    <xf numFmtId="41" fontId="1" fillId="0" borderId="0" xfId="0" applyFont="1" applyFill="1" applyAlignment="1">
      <alignment/>
    </xf>
    <xf numFmtId="41" fontId="17" fillId="0" borderId="0" xfId="0" applyFont="1" applyFill="1" applyAlignment="1">
      <alignment/>
    </xf>
    <xf numFmtId="0" fontId="1" fillId="0" borderId="0" xfId="0" applyFont="1" applyFill="1" applyBorder="1" applyAlignment="1" quotePrefix="1">
      <alignment horizontal="center"/>
    </xf>
    <xf numFmtId="0" fontId="1" fillId="0" borderId="0" xfId="0" applyFont="1" applyFill="1" applyBorder="1" applyAlignment="1">
      <alignment horizontal="right" vertical="center"/>
    </xf>
    <xf numFmtId="187" fontId="0" fillId="0" borderId="1" xfId="0" applyNumberFormat="1" applyFont="1" applyFill="1" applyBorder="1" applyAlignment="1">
      <alignment/>
    </xf>
    <xf numFmtId="187" fontId="0" fillId="0" borderId="0" xfId="15" applyNumberFormat="1" applyFont="1" applyFill="1" applyAlignment="1">
      <alignment horizontal="center"/>
    </xf>
    <xf numFmtId="187" fontId="0" fillId="0" borderId="10" xfId="15" applyNumberFormat="1" applyFont="1" applyFill="1" applyBorder="1" applyAlignment="1">
      <alignment horizontal="center" vertical="center"/>
    </xf>
    <xf numFmtId="187" fontId="0" fillId="0" borderId="6" xfId="15"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1" fillId="0" borderId="0" xfId="15" applyNumberFormat="1" applyFont="1" applyFill="1" applyBorder="1" applyAlignment="1">
      <alignment horizontal="center" vertical="center"/>
    </xf>
    <xf numFmtId="187" fontId="0" fillId="0" borderId="8" xfId="0" applyNumberFormat="1" applyFont="1" applyFill="1" applyBorder="1" applyAlignment="1">
      <alignment horizontal="center" vertical="center"/>
    </xf>
    <xf numFmtId="37" fontId="0" fillId="0" borderId="6" xfId="15" applyNumberFormat="1" applyFont="1" applyFill="1" applyBorder="1" applyAlignment="1">
      <alignment horizontal="right"/>
    </xf>
    <xf numFmtId="37" fontId="0" fillId="0" borderId="9" xfId="15" applyNumberFormat="1" applyFont="1" applyFill="1" applyBorder="1" applyAlignment="1">
      <alignment/>
    </xf>
    <xf numFmtId="0" fontId="1" fillId="0" borderId="0" xfId="0" applyFont="1" applyFill="1" applyAlignment="1">
      <alignment horizontal="left"/>
    </xf>
    <xf numFmtId="0" fontId="1" fillId="0" borderId="0" xfId="0" applyFont="1" applyFill="1" applyBorder="1" applyAlignment="1" quotePrefix="1">
      <alignment horizontal="center" vertical="center" wrapText="1"/>
    </xf>
    <xf numFmtId="0" fontId="1" fillId="0" borderId="0" xfId="0" applyFont="1" applyAlignment="1" quotePrefix="1">
      <alignment/>
    </xf>
    <xf numFmtId="39" fontId="0" fillId="0" borderId="0" xfId="15" applyNumberFormat="1" applyFont="1" applyFill="1" applyAlignment="1">
      <alignment horizontal="right"/>
    </xf>
    <xf numFmtId="0" fontId="1" fillId="0" borderId="0" xfId="0" applyFont="1" applyFill="1" applyBorder="1" applyAlignment="1" quotePrefix="1">
      <alignment horizontal="left" vertical="center" wrapText="1"/>
    </xf>
    <xf numFmtId="0" fontId="1" fillId="0" borderId="0" xfId="0" applyFont="1" applyAlignment="1">
      <alignment/>
    </xf>
    <xf numFmtId="38" fontId="0" fillId="0" borderId="0" xfId="0" applyNumberFormat="1" applyFont="1" applyFill="1" applyBorder="1" applyAlignment="1">
      <alignment horizontal="right"/>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vertical="top" wrapText="1"/>
    </xf>
    <xf numFmtId="41" fontId="0" fillId="0" borderId="6" xfId="0" applyFont="1" applyFill="1" applyBorder="1" applyAlignment="1">
      <alignment/>
    </xf>
    <xf numFmtId="37" fontId="0" fillId="0" borderId="4" xfId="15" applyNumberFormat="1" applyFont="1" applyFill="1" applyBorder="1" applyAlignment="1">
      <alignment horizontal="right" vertical="center"/>
    </xf>
    <xf numFmtId="0" fontId="0" fillId="0" borderId="0" xfId="0" applyFont="1" applyFill="1" applyBorder="1" applyAlignment="1">
      <alignment horizontal="center" vertical="center"/>
    </xf>
    <xf numFmtId="41" fontId="0" fillId="0" borderId="0" xfId="0" applyFont="1" applyFill="1" applyBorder="1" applyAlignment="1">
      <alignment/>
    </xf>
    <xf numFmtId="37" fontId="0" fillId="0" borderId="0" xfId="0" applyNumberFormat="1" applyFont="1" applyAlignment="1">
      <alignment/>
    </xf>
    <xf numFmtId="0" fontId="19" fillId="0" borderId="0" xfId="0" applyFont="1" applyFill="1" applyAlignment="1">
      <alignment/>
    </xf>
    <xf numFmtId="0" fontId="0" fillId="0" borderId="0" xfId="0" applyNumberFormat="1" applyFont="1" applyFill="1" applyAlignment="1">
      <alignment/>
    </xf>
    <xf numFmtId="0" fontId="0" fillId="0" borderId="0" xfId="0" applyFont="1" applyFill="1" applyAlignment="1">
      <alignment horizontal="center" vertical="top"/>
    </xf>
    <xf numFmtId="2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0" fillId="0" borderId="0" xfId="0" applyFont="1" applyFill="1" applyBorder="1" applyAlignment="1">
      <alignment horizontal="center" vertical="top"/>
    </xf>
    <xf numFmtId="0" fontId="1" fillId="0" borderId="0" xfId="0" applyFont="1" applyFill="1" applyBorder="1" applyAlignment="1">
      <alignment vertical="top"/>
    </xf>
    <xf numFmtId="0" fontId="0" fillId="0" borderId="1" xfId="0" applyFont="1" applyFill="1" applyBorder="1" applyAlignment="1">
      <alignment vertical="top"/>
    </xf>
    <xf numFmtId="0" fontId="15" fillId="0" borderId="0" xfId="0" applyFont="1" applyFill="1" applyAlignment="1">
      <alignment vertical="top"/>
    </xf>
    <xf numFmtId="38" fontId="0" fillId="0" borderId="0" xfId="0" applyNumberFormat="1" applyFont="1" applyFill="1" applyAlignment="1">
      <alignment horizontal="center"/>
    </xf>
    <xf numFmtId="3" fontId="0" fillId="0" borderId="0" xfId="0" applyNumberFormat="1" applyFont="1" applyFill="1" applyAlignment="1">
      <alignment horizontal="center"/>
    </xf>
    <xf numFmtId="0" fontId="1" fillId="0" borderId="0" xfId="0" applyFont="1" applyFill="1" applyBorder="1" applyAlignment="1">
      <alignment horizontal="right" vertical="top"/>
    </xf>
    <xf numFmtId="40" fontId="0" fillId="0" borderId="1" xfId="0" applyNumberFormat="1" applyFont="1" applyFill="1" applyBorder="1" applyAlignment="1">
      <alignment horizontal="center"/>
    </xf>
    <xf numFmtId="40" fontId="7" fillId="0" borderId="1" xfId="0" applyNumberFormat="1" applyFont="1" applyFill="1" applyBorder="1" applyAlignment="1">
      <alignment horizontal="center"/>
    </xf>
    <xf numFmtId="213" fontId="0" fillId="0" borderId="1" xfId="0" applyNumberFormat="1" applyFont="1" applyFill="1" applyBorder="1" applyAlignment="1">
      <alignment horizontal="center"/>
    </xf>
    <xf numFmtId="43" fontId="0" fillId="0" borderId="0" xfId="15" applyFont="1" applyFill="1" applyAlignment="1">
      <alignment/>
    </xf>
    <xf numFmtId="39" fontId="0" fillId="0" borderId="0" xfId="0" applyNumberFormat="1" applyFont="1" applyFill="1" applyAlignment="1">
      <alignment/>
    </xf>
    <xf numFmtId="43" fontId="0" fillId="0" borderId="0" xfId="15" applyFont="1" applyFill="1" applyBorder="1" applyAlignment="1">
      <alignment horizontal="center" vertical="center"/>
    </xf>
    <xf numFmtId="0" fontId="0" fillId="0" borderId="6" xfId="0" applyFont="1" applyFill="1" applyBorder="1" applyAlignment="1">
      <alignment/>
    </xf>
    <xf numFmtId="40" fontId="0" fillId="0" borderId="0" xfId="0" applyNumberFormat="1" applyFont="1" applyFill="1" applyAlignment="1">
      <alignment/>
    </xf>
    <xf numFmtId="38" fontId="0" fillId="0" borderId="0" xfId="0" applyNumberFormat="1" applyFill="1" applyAlignment="1">
      <alignment horizontal="center"/>
    </xf>
    <xf numFmtId="38" fontId="0" fillId="0" borderId="0" xfId="0" applyNumberFormat="1" applyFont="1" applyFill="1" applyBorder="1" applyAlignment="1">
      <alignment horizontal="center"/>
    </xf>
    <xf numFmtId="38" fontId="0" fillId="0" borderId="0" xfId="0" applyNumberFormat="1" applyFill="1" applyBorder="1" applyAlignment="1">
      <alignment horizontal="center"/>
    </xf>
    <xf numFmtId="187" fontId="0" fillId="0" borderId="1" xfId="15" applyNumberFormat="1" applyFont="1" applyFill="1" applyBorder="1" applyAlignment="1">
      <alignment horizontal="center"/>
    </xf>
    <xf numFmtId="38" fontId="0" fillId="0" borderId="1" xfId="0" applyNumberFormat="1" applyFont="1" applyFill="1" applyBorder="1" applyAlignment="1">
      <alignment horizontal="center"/>
    </xf>
    <xf numFmtId="38" fontId="0" fillId="0" borderId="0" xfId="15" applyNumberFormat="1" applyFont="1" applyFill="1" applyBorder="1" applyAlignment="1">
      <alignment horizontal="right" vertical="center"/>
    </xf>
    <xf numFmtId="37" fontId="0" fillId="0" borderId="0" xfId="15" applyNumberFormat="1" applyFont="1" applyFill="1" applyBorder="1" applyAlignment="1">
      <alignment horizontal="right" vertical="center"/>
    </xf>
    <xf numFmtId="37" fontId="0" fillId="0" borderId="0" xfId="0" applyNumberFormat="1" applyFont="1" applyFill="1" applyBorder="1" applyAlignment="1">
      <alignment horizontal="right"/>
    </xf>
    <xf numFmtId="15" fontId="0" fillId="0" borderId="0" xfId="0" applyNumberFormat="1" applyFont="1" applyFill="1" applyAlignment="1" quotePrefix="1">
      <alignment horizontal="left"/>
    </xf>
    <xf numFmtId="2" fontId="0" fillId="0" borderId="0" xfId="0" applyNumberFormat="1" applyFont="1" applyFill="1" applyBorder="1" applyAlignment="1">
      <alignment horizontal="center" vertical="top"/>
    </xf>
    <xf numFmtId="38" fontId="0" fillId="0" borderId="0" xfId="0" applyNumberFormat="1" applyFont="1" applyFill="1" applyAlignment="1">
      <alignment horizontal="center" vertical="top"/>
    </xf>
    <xf numFmtId="213" fontId="0" fillId="0" borderId="0" xfId="0" applyNumberFormat="1" applyFont="1" applyFill="1" applyAlignment="1">
      <alignment horizontal="center"/>
    </xf>
    <xf numFmtId="38" fontId="0" fillId="0" borderId="0" xfId="0" applyNumberFormat="1" applyFont="1" applyFill="1" applyBorder="1" applyAlignment="1">
      <alignment horizontal="center" vertical="top"/>
    </xf>
    <xf numFmtId="3" fontId="1" fillId="0" borderId="8" xfId="0" applyNumberFormat="1" applyFont="1" applyFill="1" applyBorder="1" applyAlignment="1">
      <alignment horizontal="center"/>
    </xf>
    <xf numFmtId="2" fontId="1" fillId="0" borderId="8" xfId="0" applyNumberFormat="1" applyFont="1" applyFill="1" applyBorder="1" applyAlignment="1">
      <alignment horizontal="center"/>
    </xf>
    <xf numFmtId="38" fontId="1" fillId="0" borderId="8" xfId="0" applyNumberFormat="1" applyFont="1" applyFill="1" applyBorder="1" applyAlignment="1">
      <alignment vertical="top"/>
    </xf>
    <xf numFmtId="0" fontId="0" fillId="0" borderId="0" xfId="0" applyFont="1" applyFill="1" applyAlignment="1">
      <alignment horizontal="left" vertical="top" wrapText="1"/>
    </xf>
    <xf numFmtId="0" fontId="20" fillId="0" borderId="0" xfId="0" applyFont="1" applyAlignment="1">
      <alignment/>
    </xf>
    <xf numFmtId="0" fontId="1" fillId="0" borderId="0" xfId="0" applyFont="1" applyFill="1" applyAlignment="1">
      <alignment horizontal="center" vertical="top"/>
    </xf>
    <xf numFmtId="0" fontId="4"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3"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Alignment="1">
      <alignment horizontal="justify" vertical="justify"/>
    </xf>
    <xf numFmtId="0" fontId="1" fillId="0" borderId="0" xfId="0" applyFont="1" applyFill="1" applyAlignment="1">
      <alignment horizontal="center"/>
    </xf>
    <xf numFmtId="0" fontId="0" fillId="0" borderId="0" xfId="0" applyFill="1" applyAlignment="1">
      <alignment horizontal="justify" vertical="justify"/>
    </xf>
    <xf numFmtId="0" fontId="0" fillId="0" borderId="0" xfId="0" applyFont="1" applyFill="1" applyAlignment="1">
      <alignment horizontal="justify" vertical="top"/>
    </xf>
    <xf numFmtId="0" fontId="3" fillId="0" borderId="0" xfId="0" applyFont="1" applyFill="1" applyAlignment="1">
      <alignment horizontal="center" vertical="top"/>
    </xf>
    <xf numFmtId="0" fontId="0" fillId="0" borderId="0" xfId="0" applyFont="1" applyFill="1" applyAlignment="1">
      <alignment horizontal="center" vertical="top"/>
    </xf>
    <xf numFmtId="0" fontId="4"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8" fillId="0" borderId="0" xfId="0" applyFont="1" applyFill="1" applyAlignment="1">
      <alignment horizontal="left" wrapText="1"/>
    </xf>
    <xf numFmtId="0" fontId="1" fillId="0" borderId="0" xfId="0" applyFont="1" applyFill="1" applyAlignment="1">
      <alignment horizontal="justify" vertical="top"/>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workbookViewId="0" topLeftCell="A298">
      <selection activeCell="H25" sqref="H25"/>
    </sheetView>
  </sheetViews>
  <sheetFormatPr defaultColWidth="9.33203125" defaultRowHeight="12.75"/>
  <cols>
    <col min="1" max="2" width="3.83203125" style="9" customWidth="1"/>
    <col min="3" max="3" width="21.33203125" style="9" customWidth="1"/>
    <col min="4" max="4" width="35.16015625" style="9" customWidth="1"/>
    <col min="5" max="5" width="19.66015625" style="9" customWidth="1"/>
    <col min="6" max="6" width="1.83203125" style="9" customWidth="1"/>
    <col min="7" max="7" width="19.83203125" style="9" customWidth="1"/>
    <col min="8" max="8" width="1.83203125" style="9" customWidth="1"/>
    <col min="9" max="9" width="9.33203125" style="9" customWidth="1"/>
    <col min="10" max="10" width="15.16015625" style="9" customWidth="1"/>
    <col min="11" max="11" width="2.5" style="9" customWidth="1"/>
    <col min="12" max="12" width="18.33203125" style="9" customWidth="1"/>
    <col min="13" max="13" width="2.16015625" style="9" customWidth="1"/>
    <col min="14" max="16384" width="9.33203125" style="9" customWidth="1"/>
  </cols>
  <sheetData>
    <row r="1" spans="1:12" ht="19.5" customHeight="1">
      <c r="A1" s="172" t="s">
        <v>118</v>
      </c>
      <c r="B1" s="172"/>
      <c r="C1" s="172"/>
      <c r="D1" s="172"/>
      <c r="E1" s="172"/>
      <c r="F1" s="172"/>
      <c r="G1" s="172"/>
      <c r="H1" s="172"/>
      <c r="I1" s="16"/>
      <c r="J1" s="16"/>
      <c r="L1" s="16"/>
    </row>
    <row r="2" spans="1:12" ht="7.5" customHeight="1">
      <c r="A2" s="175"/>
      <c r="B2" s="175"/>
      <c r="C2" s="175"/>
      <c r="D2" s="175"/>
      <c r="E2" s="175"/>
      <c r="F2" s="175"/>
      <c r="G2" s="175"/>
      <c r="H2" s="175"/>
      <c r="I2" s="16"/>
      <c r="J2" s="16"/>
      <c r="L2" s="16"/>
    </row>
    <row r="3" spans="1:12" ht="9.75" customHeight="1">
      <c r="A3" s="173" t="s">
        <v>319</v>
      </c>
      <c r="B3" s="173"/>
      <c r="C3" s="173"/>
      <c r="D3" s="173"/>
      <c r="E3" s="173"/>
      <c r="F3" s="173"/>
      <c r="G3" s="173"/>
      <c r="H3" s="173"/>
      <c r="I3" s="16"/>
      <c r="J3" s="16"/>
      <c r="L3" s="16"/>
    </row>
    <row r="4" spans="1:12" ht="9.75" customHeight="1">
      <c r="A4" s="173" t="s">
        <v>30</v>
      </c>
      <c r="B4" s="173"/>
      <c r="C4" s="173"/>
      <c r="D4" s="173"/>
      <c r="E4" s="173"/>
      <c r="F4" s="173"/>
      <c r="G4" s="173"/>
      <c r="H4" s="173"/>
      <c r="I4" s="16"/>
      <c r="J4" s="16"/>
      <c r="L4" s="16"/>
    </row>
    <row r="5" spans="1:12" ht="19.5" customHeight="1">
      <c r="A5" s="176" t="s">
        <v>278</v>
      </c>
      <c r="B5" s="176"/>
      <c r="C5" s="176"/>
      <c r="D5" s="176"/>
      <c r="E5" s="176"/>
      <c r="F5" s="176"/>
      <c r="G5" s="176"/>
      <c r="H5" s="176"/>
      <c r="I5" s="16"/>
      <c r="J5" s="16"/>
      <c r="L5" s="16"/>
    </row>
    <row r="6" spans="1:12" ht="19.5" customHeight="1" thickBot="1">
      <c r="A6" s="174" t="s">
        <v>141</v>
      </c>
      <c r="B6" s="174"/>
      <c r="C6" s="174"/>
      <c r="D6" s="174"/>
      <c r="E6" s="174"/>
      <c r="F6" s="174"/>
      <c r="G6" s="174"/>
      <c r="H6" s="174"/>
      <c r="I6" s="73"/>
      <c r="J6" s="73"/>
      <c r="K6" s="60"/>
      <c r="L6" s="73"/>
    </row>
    <row r="7" spans="1:12" ht="20.25" customHeight="1">
      <c r="A7" s="178" t="s">
        <v>42</v>
      </c>
      <c r="B7" s="178"/>
      <c r="C7" s="178"/>
      <c r="D7" s="178"/>
      <c r="E7" s="178"/>
      <c r="F7" s="178"/>
      <c r="G7" s="178"/>
      <c r="H7" s="178"/>
      <c r="I7" s="16"/>
      <c r="J7" s="16"/>
      <c r="L7" s="16"/>
    </row>
    <row r="8" spans="1:12" ht="12.75" customHeight="1">
      <c r="A8" s="6"/>
      <c r="B8" s="6"/>
      <c r="C8" s="6"/>
      <c r="D8" s="6"/>
      <c r="E8" s="6"/>
      <c r="F8" s="6"/>
      <c r="G8" s="6"/>
      <c r="H8" s="6"/>
      <c r="I8" s="16"/>
      <c r="J8" s="16"/>
      <c r="L8" s="16"/>
    </row>
    <row r="9" spans="1:12" ht="15" customHeight="1">
      <c r="A9" s="129"/>
      <c r="B9" s="129"/>
      <c r="C9" s="54"/>
      <c r="D9" s="54"/>
      <c r="E9" s="177" t="s">
        <v>23</v>
      </c>
      <c r="F9" s="177"/>
      <c r="G9" s="177"/>
      <c r="H9" s="55"/>
      <c r="I9" s="16"/>
      <c r="J9" s="16"/>
      <c r="L9" s="16"/>
    </row>
    <row r="10" spans="1:12" ht="48" customHeight="1">
      <c r="A10" s="129"/>
      <c r="B10" s="129"/>
      <c r="C10" s="54"/>
      <c r="D10" s="54"/>
      <c r="E10" s="77" t="s">
        <v>24</v>
      </c>
      <c r="F10" s="57"/>
      <c r="G10" s="57" t="s">
        <v>37</v>
      </c>
      <c r="H10" s="57"/>
      <c r="I10" s="16"/>
      <c r="J10" s="77" t="s">
        <v>149</v>
      </c>
      <c r="K10" s="57"/>
      <c r="L10" s="57" t="s">
        <v>37</v>
      </c>
    </row>
    <row r="11" spans="1:12" ht="15" customHeight="1">
      <c r="A11" s="129"/>
      <c r="B11" s="129"/>
      <c r="C11" s="54"/>
      <c r="D11" s="54"/>
      <c r="E11" s="78" t="s">
        <v>279</v>
      </c>
      <c r="F11" s="78"/>
      <c r="G11" s="78" t="s">
        <v>280</v>
      </c>
      <c r="H11" s="78"/>
      <c r="I11" s="16"/>
      <c r="J11" s="78" t="s">
        <v>279</v>
      </c>
      <c r="K11" s="78"/>
      <c r="L11" s="78" t="s">
        <v>280</v>
      </c>
    </row>
    <row r="12" spans="1:12" ht="15" customHeight="1">
      <c r="A12" s="129"/>
      <c r="B12" s="129"/>
      <c r="C12" s="54"/>
      <c r="D12" s="54"/>
      <c r="E12" s="55" t="s">
        <v>38</v>
      </c>
      <c r="F12" s="55"/>
      <c r="G12" s="55" t="s">
        <v>38</v>
      </c>
      <c r="H12" s="55"/>
      <c r="I12" s="16"/>
      <c r="J12" s="55" t="s">
        <v>38</v>
      </c>
      <c r="K12" s="55"/>
      <c r="L12" s="55" t="s">
        <v>38</v>
      </c>
    </row>
    <row r="13" spans="1:12" ht="12.75">
      <c r="A13" s="16"/>
      <c r="B13" s="16"/>
      <c r="C13" s="16"/>
      <c r="D13" s="16"/>
      <c r="E13" s="16"/>
      <c r="F13" s="16"/>
      <c r="G13" s="16"/>
      <c r="H13" s="16"/>
      <c r="I13" s="16"/>
      <c r="J13" s="16"/>
      <c r="K13" s="16"/>
      <c r="L13" s="16"/>
    </row>
    <row r="14" spans="1:13" ht="12.75">
      <c r="A14" s="16" t="s">
        <v>39</v>
      </c>
      <c r="B14" s="16"/>
      <c r="C14" s="16"/>
      <c r="D14" s="51" t="s">
        <v>36</v>
      </c>
      <c r="E14" s="50">
        <v>1441</v>
      </c>
      <c r="F14" s="16"/>
      <c r="G14" s="50">
        <v>894</v>
      </c>
      <c r="H14" s="16"/>
      <c r="I14" s="16"/>
      <c r="J14" s="50">
        <v>3693</v>
      </c>
      <c r="K14" s="16"/>
      <c r="L14" s="50">
        <v>6847</v>
      </c>
      <c r="M14" s="16"/>
    </row>
    <row r="15" spans="1:13" ht="12.75">
      <c r="A15" s="16"/>
      <c r="B15" s="16"/>
      <c r="C15" s="16"/>
      <c r="D15" s="16"/>
      <c r="E15" s="50"/>
      <c r="F15" s="16"/>
      <c r="G15" s="50"/>
      <c r="H15" s="16"/>
      <c r="I15" s="16"/>
      <c r="J15" s="50"/>
      <c r="K15" s="16"/>
      <c r="L15" s="50"/>
      <c r="M15" s="16"/>
    </row>
    <row r="16" spans="1:13" ht="12.75">
      <c r="A16" s="16" t="s">
        <v>106</v>
      </c>
      <c r="B16" s="16"/>
      <c r="C16" s="16"/>
      <c r="D16" s="16"/>
      <c r="E16" s="50">
        <v>-1231</v>
      </c>
      <c r="F16" s="16"/>
      <c r="G16" s="50">
        <v>-631</v>
      </c>
      <c r="H16" s="16"/>
      <c r="I16" s="16"/>
      <c r="J16" s="50">
        <v>-3571</v>
      </c>
      <c r="K16" s="16"/>
      <c r="L16" s="50">
        <v>-1844</v>
      </c>
      <c r="M16" s="16"/>
    </row>
    <row r="17" spans="1:13" ht="12.75">
      <c r="A17" s="16"/>
      <c r="B17" s="16"/>
      <c r="C17" s="16"/>
      <c r="D17" s="16"/>
      <c r="E17" s="102"/>
      <c r="F17" s="16"/>
      <c r="G17" s="102"/>
      <c r="H17" s="16"/>
      <c r="I17" s="16"/>
      <c r="J17" s="102"/>
      <c r="K17" s="16"/>
      <c r="L17" s="102"/>
      <c r="M17" s="16"/>
    </row>
    <row r="18" spans="1:13" ht="12.75">
      <c r="A18" s="16"/>
      <c r="B18" s="16"/>
      <c r="C18" s="16"/>
      <c r="D18" s="16"/>
      <c r="E18" s="50"/>
      <c r="F18" s="16"/>
      <c r="G18" s="50"/>
      <c r="H18" s="16"/>
      <c r="I18" s="16"/>
      <c r="J18" s="50"/>
      <c r="K18" s="16"/>
      <c r="L18" s="50"/>
      <c r="M18" s="16"/>
    </row>
    <row r="19" spans="1:13" ht="12.75">
      <c r="A19" s="16" t="s">
        <v>3</v>
      </c>
      <c r="B19" s="16"/>
      <c r="C19" s="16"/>
      <c r="D19" s="16"/>
      <c r="E19" s="50">
        <f>SUM(E14:E16)</f>
        <v>210</v>
      </c>
      <c r="F19" s="50">
        <f>SUM(F14:F16)</f>
        <v>0</v>
      </c>
      <c r="G19" s="50">
        <f>SUM(G14:G16)</f>
        <v>263</v>
      </c>
      <c r="H19" s="16"/>
      <c r="I19" s="16"/>
      <c r="J19" s="50">
        <f>SUM(J14:J16)</f>
        <v>122</v>
      </c>
      <c r="K19" s="16"/>
      <c r="L19" s="50">
        <f>SUM(L14:L16)</f>
        <v>5003</v>
      </c>
      <c r="M19" s="16"/>
    </row>
    <row r="20" spans="1:13" ht="12.75">
      <c r="A20" s="16"/>
      <c r="B20" s="16"/>
      <c r="C20" s="16"/>
      <c r="D20" s="16"/>
      <c r="E20" s="50"/>
      <c r="F20" s="16"/>
      <c r="G20" s="50"/>
      <c r="H20" s="16"/>
      <c r="I20" s="16"/>
      <c r="J20" s="50"/>
      <c r="K20" s="16"/>
      <c r="L20" s="50"/>
      <c r="M20" s="16"/>
    </row>
    <row r="21" spans="1:13" ht="12.75">
      <c r="A21" s="16" t="s">
        <v>182</v>
      </c>
      <c r="B21" s="16"/>
      <c r="C21" s="16"/>
      <c r="D21" s="16"/>
      <c r="E21" s="50">
        <v>2</v>
      </c>
      <c r="F21" s="16"/>
      <c r="G21" s="50">
        <v>0</v>
      </c>
      <c r="H21" s="16"/>
      <c r="I21" s="16"/>
      <c r="J21" s="50">
        <v>4</v>
      </c>
      <c r="K21" s="16"/>
      <c r="L21" s="50">
        <v>116</v>
      </c>
      <c r="M21" s="16"/>
    </row>
    <row r="22" spans="1:13" ht="12.75">
      <c r="A22" s="16"/>
      <c r="B22" s="16"/>
      <c r="C22" s="16"/>
      <c r="D22" s="16"/>
      <c r="E22" s="50"/>
      <c r="F22" s="16"/>
      <c r="G22" s="50"/>
      <c r="H22" s="16"/>
      <c r="I22" s="16"/>
      <c r="J22" s="50"/>
      <c r="K22" s="16"/>
      <c r="L22" s="50"/>
      <c r="M22" s="16"/>
    </row>
    <row r="23" spans="1:13" ht="12.75">
      <c r="A23" s="16" t="s">
        <v>107</v>
      </c>
      <c r="B23" s="16"/>
      <c r="C23" s="16"/>
      <c r="D23" s="16"/>
      <c r="E23" s="50">
        <v>-462</v>
      </c>
      <c r="F23" s="16"/>
      <c r="G23" s="50">
        <v>-259</v>
      </c>
      <c r="H23" s="16"/>
      <c r="I23" s="16"/>
      <c r="J23" s="50">
        <v>-1097</v>
      </c>
      <c r="K23" s="16"/>
      <c r="L23" s="50">
        <v>-866</v>
      </c>
      <c r="M23" s="16"/>
    </row>
    <row r="24" spans="1:13" ht="12.75">
      <c r="A24" s="16"/>
      <c r="B24" s="16"/>
      <c r="C24" s="16"/>
      <c r="D24" s="16"/>
      <c r="E24" s="50"/>
      <c r="F24" s="16"/>
      <c r="G24" s="50"/>
      <c r="H24" s="16"/>
      <c r="I24" s="16"/>
      <c r="J24" s="50"/>
      <c r="K24" s="16"/>
      <c r="L24" s="50"/>
      <c r="M24" s="16"/>
    </row>
    <row r="25" spans="1:13" ht="12.75">
      <c r="A25" s="16" t="s">
        <v>108</v>
      </c>
      <c r="B25" s="16"/>
      <c r="C25" s="16"/>
      <c r="D25" s="16"/>
      <c r="E25" s="50">
        <v>-1081</v>
      </c>
      <c r="F25" s="16"/>
      <c r="G25" s="50">
        <v>-1176</v>
      </c>
      <c r="H25" s="16"/>
      <c r="I25" s="16"/>
      <c r="J25" s="50">
        <v>-3602</v>
      </c>
      <c r="K25" s="16"/>
      <c r="L25" s="50">
        <v>-3142</v>
      </c>
      <c r="M25" s="16"/>
    </row>
    <row r="26" spans="1:13" ht="12.75">
      <c r="A26" s="16"/>
      <c r="B26" s="16"/>
      <c r="C26" s="16"/>
      <c r="D26" s="16"/>
      <c r="E26" s="50"/>
      <c r="F26" s="16"/>
      <c r="G26" s="50"/>
      <c r="H26" s="16"/>
      <c r="I26" s="16"/>
      <c r="J26" s="50"/>
      <c r="K26" s="16"/>
      <c r="L26" s="50"/>
      <c r="M26" s="16"/>
    </row>
    <row r="27" spans="1:13" ht="12.75">
      <c r="A27" s="16" t="s">
        <v>183</v>
      </c>
      <c r="B27" s="16"/>
      <c r="C27" s="16"/>
      <c r="D27" s="16"/>
      <c r="E27" s="50">
        <v>-3</v>
      </c>
      <c r="F27" s="16"/>
      <c r="G27" s="50">
        <v>-166</v>
      </c>
      <c r="H27" s="16"/>
      <c r="I27" s="16"/>
      <c r="J27" s="50">
        <v>-3</v>
      </c>
      <c r="K27" s="16"/>
      <c r="L27" s="50">
        <v>-204</v>
      </c>
      <c r="M27" s="16"/>
    </row>
    <row r="28" spans="1:13" ht="12.75">
      <c r="A28" s="16" t="s">
        <v>36</v>
      </c>
      <c r="B28" s="16"/>
      <c r="C28" s="16"/>
      <c r="D28" s="16"/>
      <c r="E28" s="102" t="s">
        <v>36</v>
      </c>
      <c r="F28" s="16"/>
      <c r="G28" s="102" t="s">
        <v>36</v>
      </c>
      <c r="H28" s="34"/>
      <c r="I28" s="16"/>
      <c r="J28" s="102" t="s">
        <v>36</v>
      </c>
      <c r="K28" s="16"/>
      <c r="L28" s="102" t="s">
        <v>36</v>
      </c>
      <c r="M28" s="34"/>
    </row>
    <row r="29" spans="1:13" ht="12.75">
      <c r="A29" s="16"/>
      <c r="B29" s="16"/>
      <c r="C29" s="16"/>
      <c r="D29" s="16"/>
      <c r="E29" s="50"/>
      <c r="F29" s="16"/>
      <c r="G29" s="50"/>
      <c r="H29" s="34"/>
      <c r="I29" s="16"/>
      <c r="J29" s="50"/>
      <c r="K29" s="16"/>
      <c r="L29" s="50"/>
      <c r="M29" s="34"/>
    </row>
    <row r="30" spans="1:13" ht="12.75">
      <c r="A30" s="16" t="s">
        <v>241</v>
      </c>
      <c r="B30" s="16"/>
      <c r="C30" s="16"/>
      <c r="D30" s="16"/>
      <c r="E30" s="50">
        <f>SUM(E19:E27)</f>
        <v>-1334</v>
      </c>
      <c r="F30" s="50">
        <f>SUM(F18:F28)</f>
        <v>0</v>
      </c>
      <c r="G30" s="50">
        <f>SUM(G18:G28)</f>
        <v>-1338</v>
      </c>
      <c r="H30" s="34"/>
      <c r="I30" s="16"/>
      <c r="J30" s="50">
        <f>SUM(J19:J27)</f>
        <v>-4576</v>
      </c>
      <c r="K30" s="16"/>
      <c r="L30" s="50">
        <f>SUM(L18:L28)</f>
        <v>907</v>
      </c>
      <c r="M30" s="34"/>
    </row>
    <row r="31" spans="1:13" ht="12.75">
      <c r="A31" s="16"/>
      <c r="B31" s="16"/>
      <c r="C31" s="16"/>
      <c r="D31" s="16"/>
      <c r="E31" s="50"/>
      <c r="F31" s="16"/>
      <c r="G31" s="50"/>
      <c r="H31" s="34"/>
      <c r="I31" s="16"/>
      <c r="J31" s="50"/>
      <c r="K31" s="16"/>
      <c r="L31" s="50"/>
      <c r="M31" s="34"/>
    </row>
    <row r="32" spans="1:13" ht="12.75">
      <c r="A32" s="16" t="s">
        <v>120</v>
      </c>
      <c r="B32" s="16"/>
      <c r="C32" s="16"/>
      <c r="D32" s="16"/>
      <c r="E32" s="50">
        <v>0</v>
      </c>
      <c r="F32" s="16"/>
      <c r="G32" s="50">
        <v>-33</v>
      </c>
      <c r="H32" s="34"/>
      <c r="I32" s="16"/>
      <c r="J32" s="50">
        <v>0</v>
      </c>
      <c r="K32" s="16"/>
      <c r="L32" s="50">
        <v>-78</v>
      </c>
      <c r="M32" s="34"/>
    </row>
    <row r="33" spans="1:13" ht="12.75">
      <c r="A33" s="16"/>
      <c r="B33" s="16"/>
      <c r="C33" s="16"/>
      <c r="D33" s="16"/>
      <c r="E33" s="50"/>
      <c r="F33" s="16"/>
      <c r="G33" s="50"/>
      <c r="H33" s="34"/>
      <c r="I33" s="16"/>
      <c r="J33" s="50"/>
      <c r="K33" s="16"/>
      <c r="L33" s="50"/>
      <c r="M33" s="34"/>
    </row>
    <row r="34" spans="1:13" ht="12.75">
      <c r="A34" s="16" t="s">
        <v>119</v>
      </c>
      <c r="B34" s="16"/>
      <c r="C34" s="16"/>
      <c r="D34" s="16"/>
      <c r="E34" s="50">
        <v>67</v>
      </c>
      <c r="F34" s="16"/>
      <c r="G34" s="50">
        <v>78</v>
      </c>
      <c r="H34" s="34"/>
      <c r="I34" s="16"/>
      <c r="J34" s="50">
        <v>212</v>
      </c>
      <c r="K34" s="16"/>
      <c r="L34" s="50">
        <v>207</v>
      </c>
      <c r="M34" s="34"/>
    </row>
    <row r="35" spans="1:13" ht="12.75">
      <c r="A35" s="16"/>
      <c r="B35" s="16"/>
      <c r="C35" s="16"/>
      <c r="D35" s="16"/>
      <c r="E35" s="102"/>
      <c r="F35" s="16"/>
      <c r="G35" s="102"/>
      <c r="H35" s="34"/>
      <c r="I35" s="16"/>
      <c r="J35" s="102"/>
      <c r="K35" s="16"/>
      <c r="L35" s="102"/>
      <c r="M35" s="34"/>
    </row>
    <row r="36" spans="1:13" ht="12.75">
      <c r="A36" s="16"/>
      <c r="B36" s="16"/>
      <c r="C36" s="16"/>
      <c r="D36" s="16"/>
      <c r="E36" s="50"/>
      <c r="F36" s="16"/>
      <c r="G36" s="50"/>
      <c r="H36" s="34"/>
      <c r="I36" s="16"/>
      <c r="J36" s="50"/>
      <c r="K36" s="16"/>
      <c r="L36" s="50"/>
      <c r="M36" s="34"/>
    </row>
    <row r="37" spans="1:13" ht="12.75">
      <c r="A37" s="16" t="s">
        <v>242</v>
      </c>
      <c r="B37" s="16"/>
      <c r="C37" s="16"/>
      <c r="D37" s="16"/>
      <c r="E37" s="50">
        <f>SUM(E30:E34)</f>
        <v>-1267</v>
      </c>
      <c r="F37" s="50">
        <f>SUM(F30:F34)</f>
        <v>0</v>
      </c>
      <c r="G37" s="50">
        <f>SUM(G30:G34)</f>
        <v>-1293</v>
      </c>
      <c r="H37" s="34"/>
      <c r="I37" s="16"/>
      <c r="J37" s="50">
        <f>SUM(J30:J34)</f>
        <v>-4364</v>
      </c>
      <c r="K37" s="16"/>
      <c r="L37" s="50">
        <f>SUM(L29:L35)</f>
        <v>1036</v>
      </c>
      <c r="M37" s="34"/>
    </row>
    <row r="38" spans="1:13" ht="12.75">
      <c r="A38" s="16"/>
      <c r="B38" s="16"/>
      <c r="C38" s="16"/>
      <c r="D38" s="16"/>
      <c r="E38" s="50"/>
      <c r="F38" s="16"/>
      <c r="G38" s="50"/>
      <c r="H38" s="34"/>
      <c r="I38" s="16"/>
      <c r="J38" s="50"/>
      <c r="K38" s="16"/>
      <c r="L38" s="50"/>
      <c r="M38" s="34"/>
    </row>
    <row r="39" spans="1:13" ht="12.75">
      <c r="A39" s="16" t="s">
        <v>27</v>
      </c>
      <c r="B39" s="16"/>
      <c r="C39" s="16"/>
      <c r="D39" s="16"/>
      <c r="E39" s="50">
        <v>0</v>
      </c>
      <c r="F39" s="16"/>
      <c r="G39" s="50">
        <v>-5</v>
      </c>
      <c r="H39" s="34"/>
      <c r="I39" s="16"/>
      <c r="J39" s="50">
        <v>0</v>
      </c>
      <c r="K39" s="16"/>
      <c r="L39" s="50">
        <v>-306</v>
      </c>
      <c r="M39" s="34"/>
    </row>
    <row r="40" spans="1:13" ht="12.75">
      <c r="A40" s="16"/>
      <c r="B40" s="16"/>
      <c r="C40" s="16"/>
      <c r="D40" s="16"/>
      <c r="E40" s="102"/>
      <c r="F40" s="16"/>
      <c r="G40" s="102"/>
      <c r="H40" s="34"/>
      <c r="I40" s="16"/>
      <c r="J40" s="102"/>
      <c r="K40" s="16"/>
      <c r="L40" s="102"/>
      <c r="M40" s="34"/>
    </row>
    <row r="41" spans="1:13" ht="12.75">
      <c r="A41" s="16"/>
      <c r="B41" s="16"/>
      <c r="C41" s="16"/>
      <c r="D41" s="16"/>
      <c r="E41" s="50"/>
      <c r="F41" s="16"/>
      <c r="G41" s="50"/>
      <c r="H41" s="34"/>
      <c r="I41" s="16"/>
      <c r="J41" s="50"/>
      <c r="K41" s="16"/>
      <c r="L41" s="50"/>
      <c r="M41" s="34"/>
    </row>
    <row r="42" spans="1:13" ht="13.5" thickBot="1">
      <c r="A42" s="16" t="s">
        <v>243</v>
      </c>
      <c r="B42" s="16"/>
      <c r="C42" s="16"/>
      <c r="D42" s="16"/>
      <c r="E42" s="103">
        <f>+SUM(E37:E39)</f>
        <v>-1267</v>
      </c>
      <c r="F42" s="38">
        <f>+SUM(F37:F39)</f>
        <v>0</v>
      </c>
      <c r="G42" s="103">
        <f>+SUM(G37:G39)</f>
        <v>-1298</v>
      </c>
      <c r="H42" s="34"/>
      <c r="I42" s="16"/>
      <c r="J42" s="103">
        <f>+SUM(J37:J39)</f>
        <v>-4364</v>
      </c>
      <c r="K42" s="16"/>
      <c r="L42" s="103">
        <f>+SUM(L37:L39)</f>
        <v>730</v>
      </c>
      <c r="M42" s="34"/>
    </row>
    <row r="43" spans="1:13" ht="13.5" thickTop="1">
      <c r="A43" s="16"/>
      <c r="B43" s="16"/>
      <c r="C43" s="16"/>
      <c r="D43" s="16"/>
      <c r="E43" s="16"/>
      <c r="F43" s="16"/>
      <c r="G43" s="16"/>
      <c r="H43" s="34"/>
      <c r="I43" s="16"/>
      <c r="J43" s="16"/>
      <c r="K43" s="16"/>
      <c r="L43" s="16"/>
      <c r="M43" s="34"/>
    </row>
    <row r="44" spans="1:13" ht="12.75">
      <c r="A44" s="16"/>
      <c r="B44" s="16"/>
      <c r="C44" s="16"/>
      <c r="D44" s="16"/>
      <c r="E44" s="16"/>
      <c r="F44" s="16"/>
      <c r="G44" s="16"/>
      <c r="H44" s="34"/>
      <c r="I44" s="16"/>
      <c r="J44" s="16"/>
      <c r="K44" s="16"/>
      <c r="L44" s="16"/>
      <c r="M44" s="34"/>
    </row>
    <row r="45" spans="1:13" ht="12.75">
      <c r="A45" s="16" t="s">
        <v>184</v>
      </c>
      <c r="B45" s="16"/>
      <c r="C45" s="16"/>
      <c r="D45" s="16"/>
      <c r="E45" s="16"/>
      <c r="F45" s="16"/>
      <c r="G45" s="16"/>
      <c r="H45" s="34"/>
      <c r="I45" s="16"/>
      <c r="J45" s="16"/>
      <c r="K45" s="16"/>
      <c r="L45" s="16"/>
      <c r="M45" s="34"/>
    </row>
    <row r="46" spans="1:13" ht="13.5" thickBot="1">
      <c r="A46" s="16" t="s">
        <v>185</v>
      </c>
      <c r="B46" s="16"/>
      <c r="C46" s="16"/>
      <c r="D46" s="16"/>
      <c r="E46" s="108">
        <f>SUM(E42)</f>
        <v>-1267</v>
      </c>
      <c r="F46" s="16"/>
      <c r="G46" s="108">
        <f>SUM(G42)</f>
        <v>-1298</v>
      </c>
      <c r="H46" s="34"/>
      <c r="I46" s="16"/>
      <c r="J46" s="108">
        <f>SUM(J42)</f>
        <v>-4364</v>
      </c>
      <c r="K46" s="16"/>
      <c r="L46" s="108">
        <f>SUM(L42)</f>
        <v>730</v>
      </c>
      <c r="M46" s="34"/>
    </row>
    <row r="47" spans="1:13" ht="12.75">
      <c r="A47" s="16"/>
      <c r="B47" s="16"/>
      <c r="C47" s="16"/>
      <c r="D47" s="16"/>
      <c r="E47" s="16"/>
      <c r="F47" s="16"/>
      <c r="G47" s="16"/>
      <c r="H47" s="34"/>
      <c r="I47" s="16"/>
      <c r="J47" s="16"/>
      <c r="K47" s="16"/>
      <c r="L47" s="16"/>
      <c r="M47" s="34"/>
    </row>
    <row r="48" spans="1:13" ht="12.75">
      <c r="A48" s="16"/>
      <c r="B48" s="16"/>
      <c r="C48" s="16"/>
      <c r="D48" s="16"/>
      <c r="E48" s="16"/>
      <c r="F48" s="16"/>
      <c r="G48" s="16"/>
      <c r="H48" s="34"/>
      <c r="I48" s="16"/>
      <c r="J48" s="16"/>
      <c r="K48" s="16"/>
      <c r="L48" s="16"/>
      <c r="M48" s="34"/>
    </row>
    <row r="49" spans="1:13" ht="12.75">
      <c r="A49" s="16" t="s">
        <v>231</v>
      </c>
      <c r="B49" s="16"/>
      <c r="C49" s="16"/>
      <c r="D49" s="16"/>
      <c r="E49" s="16"/>
      <c r="F49" s="16"/>
      <c r="G49" s="16"/>
      <c r="H49" s="34"/>
      <c r="I49" s="16"/>
      <c r="J49" s="16"/>
      <c r="K49" s="16"/>
      <c r="L49" s="16"/>
      <c r="M49" s="34"/>
    </row>
    <row r="50" spans="1:13" ht="12.75">
      <c r="A50" s="16" t="s">
        <v>25</v>
      </c>
      <c r="B50" s="16" t="s">
        <v>40</v>
      </c>
      <c r="C50" s="16"/>
      <c r="D50" s="16"/>
      <c r="E50" s="148">
        <f>+Notes!G247</f>
        <v>-0.9181159420289855</v>
      </c>
      <c r="F50" s="16" t="s">
        <v>109</v>
      </c>
      <c r="G50" s="120">
        <f>Notes!$H$247</f>
        <v>-0.9405797101449275</v>
      </c>
      <c r="H50" s="34" t="s">
        <v>109</v>
      </c>
      <c r="I50" s="16"/>
      <c r="J50" s="148">
        <f>Notes!$I$247</f>
        <v>-3.1623188405797102</v>
      </c>
      <c r="K50" s="16" t="s">
        <v>109</v>
      </c>
      <c r="L50" s="120">
        <f>Notes!$J$247</f>
        <v>0.5289855072463768</v>
      </c>
      <c r="M50" s="34" t="s">
        <v>109</v>
      </c>
    </row>
    <row r="51" spans="1:13" ht="12.75">
      <c r="A51" s="16"/>
      <c r="B51" s="16"/>
      <c r="C51" s="16"/>
      <c r="D51" s="16"/>
      <c r="E51" s="16"/>
      <c r="F51" s="16"/>
      <c r="G51" s="16"/>
      <c r="H51" s="34"/>
      <c r="I51" s="16"/>
      <c r="J51" s="16"/>
      <c r="K51" s="16"/>
      <c r="L51" s="16"/>
      <c r="M51" s="16"/>
    </row>
    <row r="52" spans="1:13" ht="12.75">
      <c r="A52" s="16" t="s">
        <v>26</v>
      </c>
      <c r="B52" s="16" t="s">
        <v>41</v>
      </c>
      <c r="C52" s="16"/>
      <c r="D52" s="16"/>
      <c r="E52" s="120" t="s">
        <v>254</v>
      </c>
      <c r="F52" s="149" t="str">
        <f aca="true" t="shared" si="0" ref="F52:M52">F50</f>
        <v>*</v>
      </c>
      <c r="G52" s="120" t="s">
        <v>254</v>
      </c>
      <c r="H52" s="149" t="str">
        <f t="shared" si="0"/>
        <v>*</v>
      </c>
      <c r="I52" s="149"/>
      <c r="J52" s="120" t="s">
        <v>254</v>
      </c>
      <c r="K52" s="149" t="str">
        <f t="shared" si="0"/>
        <v>*</v>
      </c>
      <c r="L52" s="120" t="s">
        <v>254</v>
      </c>
      <c r="M52" s="152" t="str">
        <f t="shared" si="0"/>
        <v>*</v>
      </c>
    </row>
    <row r="53" spans="1:11" ht="12.75">
      <c r="A53" s="16"/>
      <c r="B53" s="16"/>
      <c r="C53" s="16"/>
      <c r="D53" s="16"/>
      <c r="E53" s="16"/>
      <c r="F53" s="16"/>
      <c r="G53" s="16"/>
      <c r="H53" s="16"/>
      <c r="I53" s="16"/>
      <c r="J53" s="16"/>
      <c r="K53" s="16"/>
    </row>
    <row r="54" spans="1:11" ht="12.75">
      <c r="A54" s="16" t="s">
        <v>36</v>
      </c>
      <c r="B54" s="16"/>
      <c r="C54" s="16"/>
      <c r="D54" s="16"/>
      <c r="E54" s="16"/>
      <c r="F54" s="16"/>
      <c r="G54" s="16"/>
      <c r="H54" s="16"/>
      <c r="K54" s="16"/>
    </row>
    <row r="55" spans="1:8" ht="12.75">
      <c r="A55" s="16"/>
      <c r="B55" s="16"/>
      <c r="C55" s="16"/>
      <c r="D55" s="16"/>
      <c r="E55" s="16"/>
      <c r="F55" s="16"/>
      <c r="G55" s="16"/>
      <c r="H55" s="16"/>
    </row>
    <row r="56" spans="1:8" ht="12.75">
      <c r="A56" s="16" t="s">
        <v>109</v>
      </c>
      <c r="B56" s="16" t="s">
        <v>181</v>
      </c>
      <c r="C56" s="16"/>
      <c r="D56" s="16"/>
      <c r="E56" s="16"/>
      <c r="F56" s="16"/>
      <c r="G56" s="16"/>
      <c r="H56" s="16"/>
    </row>
    <row r="57" spans="1:8" ht="12.75">
      <c r="A57" s="16" t="s">
        <v>36</v>
      </c>
      <c r="B57" s="16" t="s">
        <v>36</v>
      </c>
      <c r="C57" s="16"/>
      <c r="D57" s="16"/>
      <c r="E57" s="16"/>
      <c r="F57" s="16"/>
      <c r="G57" s="16"/>
      <c r="H57" s="16"/>
    </row>
    <row r="58" spans="1:7" ht="12.75">
      <c r="A58" s="30"/>
      <c r="B58" s="30"/>
      <c r="C58" s="30"/>
      <c r="D58" s="30"/>
      <c r="E58" s="30"/>
      <c r="F58" s="16"/>
      <c r="G58" s="16"/>
    </row>
    <row r="59" spans="1:8" ht="12.75">
      <c r="A59" s="171" t="s">
        <v>143</v>
      </c>
      <c r="B59" s="171"/>
      <c r="C59" s="171"/>
      <c r="D59" s="171"/>
      <c r="E59" s="171"/>
      <c r="F59" s="171"/>
      <c r="G59" s="171"/>
      <c r="H59" s="171"/>
    </row>
    <row r="60" spans="1:8" ht="12.75">
      <c r="A60" s="171" t="s">
        <v>232</v>
      </c>
      <c r="B60" s="171"/>
      <c r="C60" s="171"/>
      <c r="D60" s="171"/>
      <c r="E60" s="171"/>
      <c r="F60" s="171"/>
      <c r="G60" s="171"/>
      <c r="H60" s="47"/>
    </row>
  </sheetData>
  <sheetProtection/>
  <mergeCells count="10">
    <mergeCell ref="A60:G60"/>
    <mergeCell ref="A1:H1"/>
    <mergeCell ref="A3:H3"/>
    <mergeCell ref="A4:H4"/>
    <mergeCell ref="A6:H6"/>
    <mergeCell ref="A2:H2"/>
    <mergeCell ref="A59:H59"/>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C40" sqref="C40"/>
    </sheetView>
  </sheetViews>
  <sheetFormatPr defaultColWidth="9.33203125" defaultRowHeight="12.75"/>
  <cols>
    <col min="1" max="1" width="3.83203125" style="9" customWidth="1"/>
    <col min="2" max="2" width="4.66015625" style="9" customWidth="1"/>
    <col min="3" max="3" width="61.16015625" style="9" customWidth="1"/>
    <col min="4" max="4" width="18.66015625" style="9" customWidth="1"/>
    <col min="5" max="5" width="2.33203125" style="9" customWidth="1"/>
    <col min="6" max="6" width="18.83203125" style="9" customWidth="1"/>
    <col min="7" max="7" width="10.5" style="9" bestFit="1" customWidth="1"/>
    <col min="8" max="8" width="9.33203125" style="9" customWidth="1"/>
    <col min="9" max="9" width="8.83203125" style="9" customWidth="1"/>
    <col min="10" max="16384" width="9.33203125" style="9" customWidth="1"/>
  </cols>
  <sheetData>
    <row r="1" spans="1:6" ht="19.5" customHeight="1">
      <c r="A1" s="180" t="str">
        <f>+'Income Statements'!A1:H1</f>
        <v>LITESPEED EDUCATION TECHNOLOGIES BERHAD</v>
      </c>
      <c r="B1" s="180"/>
      <c r="C1" s="180"/>
      <c r="D1" s="180"/>
      <c r="E1" s="180"/>
      <c r="F1" s="180"/>
    </row>
    <row r="2" spans="1:11" ht="13.5" customHeight="1">
      <c r="A2" s="182"/>
      <c r="B2" s="182"/>
      <c r="C2" s="182"/>
      <c r="D2" s="182"/>
      <c r="E2" s="182"/>
      <c r="F2" s="182"/>
      <c r="G2" s="23"/>
      <c r="H2" s="23"/>
      <c r="I2" s="23"/>
      <c r="J2" s="23"/>
      <c r="K2" s="23"/>
    </row>
    <row r="3" spans="1:6" ht="9.75" customHeight="1">
      <c r="A3" s="179" t="str">
        <f>+'Income Statements'!A3:H3</f>
        <v>Company No. 646756-X</v>
      </c>
      <c r="B3" s="179"/>
      <c r="C3" s="179"/>
      <c r="D3" s="179"/>
      <c r="E3" s="179"/>
      <c r="F3" s="179"/>
    </row>
    <row r="4" spans="1:6" ht="9.75" customHeight="1">
      <c r="A4" s="179" t="s">
        <v>30</v>
      </c>
      <c r="B4" s="179"/>
      <c r="C4" s="179"/>
      <c r="D4" s="179"/>
      <c r="E4" s="179"/>
      <c r="F4" s="179"/>
    </row>
    <row r="5" spans="1:6" ht="19.5" customHeight="1">
      <c r="A5" s="181" t="str">
        <f>+'Income Statements'!A5:H5</f>
        <v>Quarterly report on results for the 3rd quarter ended 31.01.2008</v>
      </c>
      <c r="B5" s="181"/>
      <c r="C5" s="181"/>
      <c r="D5" s="181"/>
      <c r="E5" s="181"/>
      <c r="F5" s="181"/>
    </row>
    <row r="6" spans="1:6" ht="19.5" customHeight="1" thickBot="1">
      <c r="A6" s="176" t="s">
        <v>136</v>
      </c>
      <c r="B6" s="176"/>
      <c r="C6" s="176"/>
      <c r="D6" s="176"/>
      <c r="E6" s="176"/>
      <c r="F6" s="176"/>
    </row>
    <row r="7" spans="1:6" ht="20.25" customHeight="1">
      <c r="A7" s="178" t="s">
        <v>36</v>
      </c>
      <c r="B7" s="178"/>
      <c r="C7" s="178"/>
      <c r="D7" s="178"/>
      <c r="E7" s="178"/>
      <c r="F7" s="178"/>
    </row>
    <row r="8" spans="1:6" ht="15.75" customHeight="1">
      <c r="A8" s="7"/>
      <c r="B8" s="7"/>
      <c r="C8" s="7"/>
      <c r="D8" s="57" t="s">
        <v>176</v>
      </c>
      <c r="E8" s="7"/>
      <c r="F8" s="57" t="s">
        <v>177</v>
      </c>
    </row>
    <row r="9" spans="1:6" ht="38.25">
      <c r="A9" s="11"/>
      <c r="B9" s="12"/>
      <c r="C9" s="12"/>
      <c r="D9" s="2" t="s">
        <v>28</v>
      </c>
      <c r="E9" s="2"/>
      <c r="F9" s="77" t="s">
        <v>29</v>
      </c>
    </row>
    <row r="10" spans="1:6" ht="15" customHeight="1">
      <c r="A10" s="11"/>
      <c r="B10" s="12"/>
      <c r="C10" s="12"/>
      <c r="D10" s="4" t="s">
        <v>279</v>
      </c>
      <c r="E10" s="4"/>
      <c r="F10" s="78" t="s">
        <v>217</v>
      </c>
    </row>
    <row r="11" spans="1:6" ht="15" customHeight="1">
      <c r="A11" s="11"/>
      <c r="B11" s="12"/>
      <c r="C11" s="12"/>
      <c r="D11" s="1" t="s">
        <v>38</v>
      </c>
      <c r="E11" s="1"/>
      <c r="F11" s="55" t="s">
        <v>38</v>
      </c>
    </row>
    <row r="12" spans="1:9" ht="15" customHeight="1">
      <c r="A12" s="11" t="s">
        <v>36</v>
      </c>
      <c r="B12" s="12" t="s">
        <v>202</v>
      </c>
      <c r="C12" s="12"/>
      <c r="D12" s="13" t="s">
        <v>36</v>
      </c>
      <c r="E12" s="17"/>
      <c r="F12" s="91" t="s">
        <v>36</v>
      </c>
      <c r="I12" s="36"/>
    </row>
    <row r="13" spans="1:9" ht="15" customHeight="1">
      <c r="A13" s="11"/>
      <c r="B13" s="37"/>
      <c r="C13" s="44" t="s">
        <v>168</v>
      </c>
      <c r="D13" s="92">
        <v>459</v>
      </c>
      <c r="E13" s="17"/>
      <c r="F13" s="92">
        <v>298.476880517</v>
      </c>
      <c r="G13" s="43"/>
      <c r="I13" s="36"/>
    </row>
    <row r="14" spans="1:9" ht="15" customHeight="1">
      <c r="A14" s="11"/>
      <c r="B14" s="37"/>
      <c r="C14" s="44" t="s">
        <v>124</v>
      </c>
      <c r="D14" s="93">
        <v>3488</v>
      </c>
      <c r="E14" s="17"/>
      <c r="F14" s="93">
        <v>5078</v>
      </c>
      <c r="G14" s="43"/>
      <c r="I14" s="36"/>
    </row>
    <row r="15" spans="1:9" ht="15" customHeight="1">
      <c r="A15" s="11"/>
      <c r="B15" s="37"/>
      <c r="C15" s="44" t="s">
        <v>244</v>
      </c>
      <c r="D15" s="93">
        <v>253</v>
      </c>
      <c r="E15" s="17"/>
      <c r="F15" s="93">
        <v>538</v>
      </c>
      <c r="G15" s="43"/>
      <c r="I15" s="36"/>
    </row>
    <row r="16" spans="1:9" ht="15" customHeight="1">
      <c r="A16" s="11"/>
      <c r="B16" s="37"/>
      <c r="C16" s="44"/>
      <c r="D16" s="48">
        <f>SUM(D13:D15)</f>
        <v>4200</v>
      </c>
      <c r="E16" s="17"/>
      <c r="F16" s="48">
        <f>SUM(F13:F15)</f>
        <v>5914.476880517</v>
      </c>
      <c r="G16" s="43"/>
      <c r="I16" s="36"/>
    </row>
    <row r="17" spans="1:9" ht="15" customHeight="1">
      <c r="A17" s="11"/>
      <c r="B17" s="37"/>
      <c r="C17" s="45"/>
      <c r="D17" s="94"/>
      <c r="E17" s="17"/>
      <c r="F17" s="94"/>
      <c r="G17" s="43"/>
      <c r="I17" s="36"/>
    </row>
    <row r="18" spans="1:9" ht="15" customHeight="1">
      <c r="A18" s="11" t="s">
        <v>36</v>
      </c>
      <c r="B18" s="12" t="s">
        <v>43</v>
      </c>
      <c r="C18" s="12"/>
      <c r="D18" s="95"/>
      <c r="E18" s="17"/>
      <c r="F18" s="95"/>
      <c r="G18" s="43"/>
      <c r="I18" s="36"/>
    </row>
    <row r="19" spans="1:9" ht="15" customHeight="1">
      <c r="A19" s="11"/>
      <c r="B19" s="12"/>
      <c r="C19" s="12" t="s">
        <v>203</v>
      </c>
      <c r="D19" s="92">
        <v>813</v>
      </c>
      <c r="E19" s="17"/>
      <c r="F19" s="92">
        <v>1088</v>
      </c>
      <c r="G19" s="43"/>
      <c r="I19" s="25"/>
    </row>
    <row r="20" spans="1:9" ht="15" customHeight="1">
      <c r="A20" s="11"/>
      <c r="B20" s="12"/>
      <c r="C20" s="12" t="s">
        <v>204</v>
      </c>
      <c r="D20" s="93">
        <v>667</v>
      </c>
      <c r="E20" s="17"/>
      <c r="F20" s="93">
        <v>655</v>
      </c>
      <c r="G20" s="43"/>
      <c r="I20" s="25" t="s">
        <v>36</v>
      </c>
    </row>
    <row r="21" spans="1:9" ht="15" customHeight="1">
      <c r="A21" s="11"/>
      <c r="B21" s="12"/>
      <c r="C21" s="12" t="s">
        <v>165</v>
      </c>
      <c r="D21" s="93">
        <v>247</v>
      </c>
      <c r="E21" s="17"/>
      <c r="F21" s="93">
        <v>183</v>
      </c>
      <c r="G21" s="43"/>
      <c r="I21" s="25"/>
    </row>
    <row r="22" spans="1:9" ht="15" customHeight="1">
      <c r="A22" s="11"/>
      <c r="B22" s="12"/>
      <c r="C22" s="12" t="s">
        <v>125</v>
      </c>
      <c r="D22" s="93">
        <v>7221</v>
      </c>
      <c r="E22" s="17"/>
      <c r="F22" s="93">
        <v>9247</v>
      </c>
      <c r="G22" s="43"/>
      <c r="I22" s="25"/>
    </row>
    <row r="23" spans="1:9" ht="15" customHeight="1">
      <c r="A23" s="11"/>
      <c r="B23" s="12"/>
      <c r="C23" s="12" t="s">
        <v>75</v>
      </c>
      <c r="D23" s="93">
        <v>1291</v>
      </c>
      <c r="F23" s="93">
        <v>2472</v>
      </c>
      <c r="G23" s="43"/>
      <c r="I23" s="25"/>
    </row>
    <row r="24" spans="1:9" ht="15" customHeight="1">
      <c r="A24" s="11"/>
      <c r="B24" s="12"/>
      <c r="C24" s="12"/>
      <c r="D24" s="48">
        <f>SUM(D19:D23)</f>
        <v>10239</v>
      </c>
      <c r="E24" s="17"/>
      <c r="F24" s="48">
        <f>SUM(F19:F23)</f>
        <v>13645</v>
      </c>
      <c r="G24" s="43"/>
      <c r="I24" s="25"/>
    </row>
    <row r="25" spans="1:9" ht="15" customHeight="1">
      <c r="A25" s="11" t="s">
        <v>36</v>
      </c>
      <c r="B25" s="12" t="s">
        <v>44</v>
      </c>
      <c r="C25" s="12"/>
      <c r="D25" s="96"/>
      <c r="E25" s="17"/>
      <c r="F25" s="96"/>
      <c r="G25" s="43"/>
      <c r="I25" s="25"/>
    </row>
    <row r="26" spans="1:9" ht="15" customHeight="1">
      <c r="A26" s="11"/>
      <c r="B26" s="12"/>
      <c r="C26" s="12" t="s">
        <v>205</v>
      </c>
      <c r="D26" s="128">
        <v>767</v>
      </c>
      <c r="E26" s="17" t="s">
        <v>36</v>
      </c>
      <c r="F26" s="128">
        <v>1511</v>
      </c>
      <c r="G26" s="43"/>
      <c r="I26" s="25"/>
    </row>
    <row r="27" spans="1:7" ht="15" customHeight="1">
      <c r="A27" s="11"/>
      <c r="B27" s="12"/>
      <c r="C27" s="46"/>
      <c r="D27" s="48">
        <f>SUM(D26:D26)</f>
        <v>767</v>
      </c>
      <c r="E27" s="17"/>
      <c r="F27" s="48">
        <f>SUM(F26:F26)</f>
        <v>1511</v>
      </c>
      <c r="G27" s="43"/>
    </row>
    <row r="28" spans="1:7" ht="15" customHeight="1">
      <c r="A28" s="11"/>
      <c r="B28" s="12"/>
      <c r="C28" s="12"/>
      <c r="D28" s="94"/>
      <c r="E28" s="17"/>
      <c r="F28" s="94"/>
      <c r="G28" s="43"/>
    </row>
    <row r="29" spans="1:7" ht="15" customHeight="1">
      <c r="A29" s="11" t="s">
        <v>36</v>
      </c>
      <c r="B29" s="12" t="s">
        <v>46</v>
      </c>
      <c r="C29" s="12"/>
      <c r="D29" s="94">
        <f>+D24-D27</f>
        <v>9472</v>
      </c>
      <c r="E29" s="17"/>
      <c r="F29" s="94">
        <f>+F24-F27</f>
        <v>12134</v>
      </c>
      <c r="G29" s="43"/>
    </row>
    <row r="30" spans="1:7" ht="15" customHeight="1">
      <c r="A30" s="11"/>
      <c r="B30" s="12"/>
      <c r="C30" s="12"/>
      <c r="D30" s="94"/>
      <c r="E30" s="17"/>
      <c r="F30" s="94"/>
      <c r="G30" s="43"/>
    </row>
    <row r="31" spans="1:7" ht="15" customHeight="1" thickBot="1">
      <c r="A31" s="11"/>
      <c r="B31" s="12"/>
      <c r="C31" s="12"/>
      <c r="D31" s="97">
        <f>D16+D29</f>
        <v>13672</v>
      </c>
      <c r="E31" s="17"/>
      <c r="F31" s="97">
        <f>F16+F29</f>
        <v>18048.476880517</v>
      </c>
      <c r="G31" s="43"/>
    </row>
    <row r="32" spans="1:7" ht="15" customHeight="1" thickTop="1">
      <c r="A32" s="11"/>
      <c r="B32" s="12"/>
      <c r="C32" s="12"/>
      <c r="D32" s="94"/>
      <c r="E32" s="17"/>
      <c r="F32" s="94"/>
      <c r="G32" s="43"/>
    </row>
    <row r="33" spans="1:7" ht="15" customHeight="1">
      <c r="A33" s="11" t="s">
        <v>36</v>
      </c>
      <c r="B33" s="12" t="s">
        <v>45</v>
      </c>
      <c r="C33" s="12"/>
      <c r="D33" s="92"/>
      <c r="E33" s="17"/>
      <c r="F33" s="92"/>
      <c r="G33" s="43"/>
    </row>
    <row r="34" spans="1:7" ht="15" customHeight="1">
      <c r="A34" s="11"/>
      <c r="B34" s="12"/>
      <c r="C34" s="12" t="s">
        <v>169</v>
      </c>
      <c r="D34" s="93">
        <v>13800</v>
      </c>
      <c r="E34" s="17"/>
      <c r="F34" s="93">
        <v>13800</v>
      </c>
      <c r="G34" s="43"/>
    </row>
    <row r="35" spans="1:7" ht="15" customHeight="1">
      <c r="A35" s="11"/>
      <c r="B35" s="12"/>
      <c r="C35" s="12" t="s">
        <v>126</v>
      </c>
      <c r="D35" s="93">
        <v>10355</v>
      </c>
      <c r="E35" s="17"/>
      <c r="F35" s="93">
        <v>10355</v>
      </c>
      <c r="G35" s="43"/>
    </row>
    <row r="36" spans="1:7" ht="15" customHeight="1">
      <c r="A36" s="11"/>
      <c r="B36" s="12" t="s">
        <v>36</v>
      </c>
      <c r="C36" s="12" t="s">
        <v>271</v>
      </c>
      <c r="D36" s="93">
        <v>-13298</v>
      </c>
      <c r="E36" s="17"/>
      <c r="F36" s="93">
        <v>-8934</v>
      </c>
      <c r="G36" s="43"/>
    </row>
    <row r="37" spans="1:7" ht="15" customHeight="1">
      <c r="A37" s="11"/>
      <c r="B37" s="12" t="s">
        <v>36</v>
      </c>
      <c r="C37" s="12" t="s">
        <v>123</v>
      </c>
      <c r="D37" s="93">
        <v>2815</v>
      </c>
      <c r="E37" s="17"/>
      <c r="F37" s="93">
        <v>2827</v>
      </c>
      <c r="G37" s="43"/>
    </row>
    <row r="38" spans="1:7" ht="15" customHeight="1">
      <c r="A38" s="11"/>
      <c r="B38" s="12" t="s">
        <v>206</v>
      </c>
      <c r="C38" s="12"/>
      <c r="D38" s="48">
        <f>SUM(D33:D37)</f>
        <v>13672</v>
      </c>
      <c r="E38" s="17"/>
      <c r="F38" s="48">
        <f>SUM(F33:F37)</f>
        <v>18048</v>
      </c>
      <c r="G38" s="43"/>
    </row>
    <row r="39" spans="1:7" ht="15" customHeight="1">
      <c r="A39" s="11"/>
      <c r="B39" s="12"/>
      <c r="C39" s="12"/>
      <c r="D39" s="99"/>
      <c r="E39" s="17"/>
      <c r="F39" s="99"/>
      <c r="G39" s="43"/>
    </row>
    <row r="40" spans="1:7" ht="15" customHeight="1">
      <c r="A40" s="11"/>
      <c r="B40" s="3" t="s">
        <v>36</v>
      </c>
      <c r="C40" s="12"/>
      <c r="D40" s="94" t="s">
        <v>36</v>
      </c>
      <c r="E40" s="17" t="s">
        <v>36</v>
      </c>
      <c r="F40" s="94" t="s">
        <v>36</v>
      </c>
      <c r="G40" s="43"/>
    </row>
    <row r="41" spans="1:6" ht="15" customHeight="1" thickBot="1">
      <c r="A41" s="11"/>
      <c r="B41" s="12"/>
      <c r="C41" s="12"/>
      <c r="D41" s="98">
        <f>+D38</f>
        <v>13672</v>
      </c>
      <c r="E41" s="17"/>
      <c r="F41" s="98">
        <f>+F38</f>
        <v>18048</v>
      </c>
    </row>
    <row r="42" spans="1:6" ht="15" customHeight="1" thickTop="1">
      <c r="A42" s="11"/>
      <c r="B42" s="12"/>
      <c r="C42" s="12"/>
      <c r="D42" s="99"/>
      <c r="E42" s="17"/>
      <c r="F42" s="94"/>
    </row>
    <row r="43" spans="1:6" ht="15" customHeight="1">
      <c r="A43" s="11"/>
      <c r="B43" s="12"/>
      <c r="C43" s="12"/>
      <c r="D43" s="99"/>
      <c r="E43" s="17"/>
      <c r="F43" s="99"/>
    </row>
    <row r="44" spans="1:7" ht="15" customHeight="1">
      <c r="A44" s="11"/>
      <c r="B44" s="12"/>
      <c r="C44" s="12"/>
      <c r="D44" s="150"/>
      <c r="E44" s="49"/>
      <c r="F44" s="100"/>
      <c r="G44" s="27"/>
    </row>
    <row r="45" spans="1:7" ht="15" customHeight="1">
      <c r="A45" s="11"/>
      <c r="B45" s="12" t="s">
        <v>195</v>
      </c>
      <c r="C45" s="12"/>
      <c r="D45" s="150">
        <f>D38/(138000000/1000)*100</f>
        <v>9.907246376811594</v>
      </c>
      <c r="E45" s="49"/>
      <c r="F45" s="100">
        <f>F38/(138000000/1000)*100</f>
        <v>13.078260869565216</v>
      </c>
      <c r="G45" s="27"/>
    </row>
    <row r="46" spans="1:6" ht="25.5" customHeight="1">
      <c r="A46" s="11"/>
      <c r="F46" s="16"/>
    </row>
    <row r="47" spans="2:5" ht="12.75">
      <c r="B47" s="28" t="s">
        <v>36</v>
      </c>
      <c r="C47" s="9" t="s">
        <v>36</v>
      </c>
      <c r="D47" s="18"/>
      <c r="E47" s="19"/>
    </row>
    <row r="48" spans="1:7" ht="15">
      <c r="A48" s="16"/>
      <c r="B48" s="90"/>
      <c r="C48" s="183"/>
      <c r="D48" s="183"/>
      <c r="E48" s="183"/>
      <c r="F48" s="183"/>
      <c r="G48" s="183"/>
    </row>
    <row r="49" spans="2:7" ht="15" customHeight="1">
      <c r="B49" s="29"/>
      <c r="C49" s="184"/>
      <c r="D49" s="184"/>
      <c r="E49" s="184"/>
      <c r="F49" s="184"/>
      <c r="G49" s="184"/>
    </row>
    <row r="50" spans="3:7" ht="12.75">
      <c r="C50" s="71"/>
      <c r="D50" s="71"/>
      <c r="E50" s="71"/>
      <c r="F50" s="71"/>
      <c r="G50" s="71"/>
    </row>
    <row r="51" spans="1:11" ht="12.75">
      <c r="A51" s="171" t="s">
        <v>144</v>
      </c>
      <c r="B51" s="171"/>
      <c r="C51" s="171"/>
      <c r="D51" s="171"/>
      <c r="E51" s="171"/>
      <c r="F51" s="171"/>
      <c r="G51" s="5"/>
      <c r="H51" s="5"/>
      <c r="I51" s="5"/>
      <c r="J51" s="5"/>
      <c r="K51" s="5"/>
    </row>
    <row r="52" spans="1:11" ht="12.75">
      <c r="A52" s="171" t="s">
        <v>232</v>
      </c>
      <c r="B52" s="171"/>
      <c r="C52" s="171"/>
      <c r="D52" s="171"/>
      <c r="E52" s="171"/>
      <c r="F52" s="171"/>
      <c r="G52" s="5"/>
      <c r="H52" s="5"/>
      <c r="I52" s="5"/>
      <c r="J52" s="5"/>
      <c r="K52" s="5"/>
    </row>
    <row r="56" spans="4:6" ht="12.75">
      <c r="D56" s="24"/>
      <c r="F56" s="24"/>
    </row>
  </sheetData>
  <mergeCells count="11">
    <mergeCell ref="A51:F51"/>
    <mergeCell ref="A52:F52"/>
    <mergeCell ref="A7:F7"/>
    <mergeCell ref="A6:F6"/>
    <mergeCell ref="C48:G48"/>
    <mergeCell ref="C49:G49"/>
    <mergeCell ref="A3:F3"/>
    <mergeCell ref="A1:F1"/>
    <mergeCell ref="A4:F4"/>
    <mergeCell ref="A5:F5"/>
    <mergeCell ref="A2:F2"/>
  </mergeCells>
  <printOptions/>
  <pageMargins left="0.5" right="0" top="0.5" bottom="0" header="0" footer="0"/>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workbookViewId="0" topLeftCell="A1">
      <selection activeCell="I21" sqref="I21"/>
    </sheetView>
  </sheetViews>
  <sheetFormatPr defaultColWidth="9.33203125" defaultRowHeight="12.75"/>
  <cols>
    <col min="1" max="3" width="3.83203125" style="9" customWidth="1"/>
    <col min="4" max="4" width="34.33203125" style="9" customWidth="1"/>
    <col min="5" max="5" width="16.66015625" style="9" customWidth="1"/>
    <col min="6" max="6" width="2.33203125" style="9" customWidth="1"/>
    <col min="7" max="7" width="17.83203125" style="9" customWidth="1"/>
    <col min="8" max="8" width="2.5" style="9" customWidth="1"/>
    <col min="9" max="9" width="15.83203125" style="9" customWidth="1"/>
    <col min="10" max="10" width="3.16015625" style="9" customWidth="1"/>
    <col min="11" max="11" width="15.83203125" style="9" customWidth="1"/>
    <col min="12" max="12" width="1.83203125" style="9" customWidth="1"/>
    <col min="13" max="13" width="15.83203125" style="9" customWidth="1"/>
    <col min="14" max="14" width="1.66796875" style="9" customWidth="1"/>
    <col min="15" max="15" width="15.5" style="9" customWidth="1"/>
    <col min="16" max="16" width="2.5" style="9" customWidth="1"/>
    <col min="17" max="16384" width="9.33203125" style="9" customWidth="1"/>
  </cols>
  <sheetData>
    <row r="1" spans="1:13" ht="19.5" customHeight="1">
      <c r="A1" s="180" t="str">
        <f>+'Income Statements'!A1:H1</f>
        <v>LITESPEED EDUCATION TECHNOLOGIES BERHAD</v>
      </c>
      <c r="B1" s="180"/>
      <c r="C1" s="180"/>
      <c r="D1" s="180"/>
      <c r="E1" s="180"/>
      <c r="F1" s="180"/>
      <c r="G1" s="180"/>
      <c r="H1" s="180"/>
      <c r="I1" s="180"/>
      <c r="J1" s="180"/>
      <c r="K1" s="180"/>
      <c r="L1" s="180"/>
      <c r="M1" s="180"/>
    </row>
    <row r="2" spans="1:13" ht="12.75" customHeight="1">
      <c r="A2" s="182"/>
      <c r="B2" s="182"/>
      <c r="C2" s="182"/>
      <c r="D2" s="182"/>
      <c r="E2" s="182"/>
      <c r="F2" s="182"/>
      <c r="G2" s="182"/>
      <c r="H2" s="182"/>
      <c r="I2" s="182"/>
      <c r="J2" s="182"/>
      <c r="K2" s="182"/>
      <c r="L2" s="182"/>
      <c r="M2" s="182"/>
    </row>
    <row r="3" spans="1:13" ht="9.75" customHeight="1">
      <c r="A3" s="179" t="str">
        <f>+'Income Statements'!A3:H3</f>
        <v>Company No. 646756-X</v>
      </c>
      <c r="B3" s="179"/>
      <c r="C3" s="179"/>
      <c r="D3" s="179"/>
      <c r="E3" s="179"/>
      <c r="F3" s="179"/>
      <c r="G3" s="179"/>
      <c r="H3" s="179"/>
      <c r="I3" s="179"/>
      <c r="J3" s="179"/>
      <c r="K3" s="179"/>
      <c r="L3" s="179"/>
      <c r="M3" s="179"/>
    </row>
    <row r="4" spans="1:13" ht="9.75" customHeight="1">
      <c r="A4" s="179" t="s">
        <v>30</v>
      </c>
      <c r="B4" s="179"/>
      <c r="C4" s="179"/>
      <c r="D4" s="179"/>
      <c r="E4" s="179"/>
      <c r="F4" s="179"/>
      <c r="G4" s="179"/>
      <c r="H4" s="179"/>
      <c r="I4" s="179"/>
      <c r="J4" s="179"/>
      <c r="K4" s="179"/>
      <c r="L4" s="179"/>
      <c r="M4" s="179"/>
    </row>
    <row r="5" spans="1:13" ht="19.5" customHeight="1">
      <c r="A5" s="181" t="str">
        <f>+'Income Statements'!A5:H5</f>
        <v>Quarterly report on results for the 3rd quarter ended 31.01.2008</v>
      </c>
      <c r="B5" s="181"/>
      <c r="C5" s="181"/>
      <c r="D5" s="181"/>
      <c r="E5" s="181"/>
      <c r="F5" s="181"/>
      <c r="G5" s="181"/>
      <c r="H5" s="181"/>
      <c r="I5" s="181"/>
      <c r="J5" s="181"/>
      <c r="K5" s="181"/>
      <c r="L5" s="181"/>
      <c r="M5" s="181"/>
    </row>
    <row r="6" spans="1:13" ht="19.5" customHeight="1" thickBot="1">
      <c r="A6" s="174" t="s">
        <v>98</v>
      </c>
      <c r="B6" s="174"/>
      <c r="C6" s="174"/>
      <c r="D6" s="174"/>
      <c r="E6" s="174"/>
      <c r="F6" s="174"/>
      <c r="G6" s="174"/>
      <c r="H6" s="174"/>
      <c r="I6" s="174"/>
      <c r="J6" s="174"/>
      <c r="K6" s="174"/>
      <c r="L6" s="174"/>
      <c r="M6" s="174"/>
    </row>
    <row r="7" spans="1:13" ht="20.25" customHeight="1">
      <c r="A7" s="178" t="s">
        <v>42</v>
      </c>
      <c r="B7" s="178"/>
      <c r="C7" s="178"/>
      <c r="D7" s="178"/>
      <c r="E7" s="178"/>
      <c r="F7" s="178"/>
      <c r="G7" s="178"/>
      <c r="H7" s="178"/>
      <c r="I7" s="178"/>
      <c r="J7" s="178"/>
      <c r="K7" s="178"/>
      <c r="L7" s="178"/>
      <c r="M7" s="178"/>
    </row>
    <row r="8" spans="1:13" ht="20.25" customHeight="1">
      <c r="A8" s="6"/>
      <c r="B8" s="6"/>
      <c r="C8" s="6"/>
      <c r="D8" s="6"/>
      <c r="E8" s="6"/>
      <c r="F8" s="6"/>
      <c r="G8" s="6"/>
      <c r="H8" s="6"/>
      <c r="I8" s="6"/>
      <c r="J8" s="6"/>
      <c r="K8" s="6"/>
      <c r="L8" s="6"/>
      <c r="M8" s="6"/>
    </row>
    <row r="9" spans="1:13" ht="20.25" customHeight="1">
      <c r="A9" s="6"/>
      <c r="B9" s="6"/>
      <c r="C9" s="6"/>
      <c r="D9" s="6"/>
      <c r="E9" s="121" t="s">
        <v>200</v>
      </c>
      <c r="F9" s="57" t="s">
        <v>36</v>
      </c>
      <c r="G9" s="122" t="s">
        <v>207</v>
      </c>
      <c r="H9" s="57"/>
      <c r="I9" s="57"/>
      <c r="J9" s="57"/>
      <c r="K9" s="118" t="s">
        <v>208</v>
      </c>
      <c r="L9" s="6"/>
      <c r="M9" s="6"/>
    </row>
    <row r="10" spans="1:13" ht="20.25" customHeight="1">
      <c r="A10" s="6"/>
      <c r="B10" s="6"/>
      <c r="C10" s="6"/>
      <c r="D10" s="6"/>
      <c r="E10" s="119" t="s">
        <v>201</v>
      </c>
      <c r="F10" s="57"/>
      <c r="G10" s="118" t="s">
        <v>198</v>
      </c>
      <c r="H10" s="57"/>
      <c r="I10" s="118" t="s">
        <v>199</v>
      </c>
      <c r="J10" s="6"/>
      <c r="K10" s="57"/>
      <c r="L10" s="6"/>
      <c r="M10" s="6"/>
    </row>
    <row r="11" spans="1:13" ht="48" customHeight="1">
      <c r="A11" s="11"/>
      <c r="B11" s="11"/>
      <c r="C11" s="12"/>
      <c r="D11" s="12"/>
      <c r="E11" s="2" t="s">
        <v>31</v>
      </c>
      <c r="F11" s="2"/>
      <c r="G11" s="2" t="s">
        <v>122</v>
      </c>
      <c r="I11" s="2" t="s">
        <v>123</v>
      </c>
      <c r="K11" s="57" t="s">
        <v>271</v>
      </c>
      <c r="L11" s="2"/>
      <c r="M11" s="2" t="s">
        <v>209</v>
      </c>
    </row>
    <row r="12" spans="2:13" ht="15" customHeight="1">
      <c r="B12" s="11"/>
      <c r="C12" s="12"/>
      <c r="D12" s="12"/>
      <c r="E12" s="55" t="s">
        <v>38</v>
      </c>
      <c r="F12" s="55"/>
      <c r="G12" s="55" t="s">
        <v>38</v>
      </c>
      <c r="H12" s="16"/>
      <c r="I12" s="55" t="s">
        <v>38</v>
      </c>
      <c r="J12" s="16"/>
      <c r="K12" s="55" t="s">
        <v>38</v>
      </c>
      <c r="L12" s="55"/>
      <c r="M12" s="55" t="s">
        <v>38</v>
      </c>
    </row>
    <row r="13" spans="1:13" ht="12.75">
      <c r="A13" s="53" t="s">
        <v>281</v>
      </c>
      <c r="B13" s="16"/>
      <c r="C13" s="16"/>
      <c r="D13" s="16"/>
      <c r="E13" s="16"/>
      <c r="F13" s="16"/>
      <c r="G13" s="16"/>
      <c r="H13" s="16"/>
      <c r="I13" s="16"/>
      <c r="J13" s="16"/>
      <c r="K13" s="16"/>
      <c r="L13" s="16"/>
      <c r="M13" s="16"/>
    </row>
    <row r="14" spans="1:21" ht="12.75">
      <c r="A14" s="16"/>
      <c r="B14" s="16"/>
      <c r="C14" s="16"/>
      <c r="D14" s="16"/>
      <c r="E14" s="16"/>
      <c r="F14" s="16"/>
      <c r="G14" s="16"/>
      <c r="H14" s="16"/>
      <c r="I14" s="16"/>
      <c r="J14" s="16"/>
      <c r="K14" s="16"/>
      <c r="L14" s="16"/>
      <c r="M14" s="16"/>
      <c r="O14" s="14" t="s">
        <v>36</v>
      </c>
      <c r="P14" s="25" t="s">
        <v>36</v>
      </c>
      <c r="Q14" s="35" t="s">
        <v>36</v>
      </c>
      <c r="R14" s="35" t="s">
        <v>36</v>
      </c>
      <c r="S14" s="35" t="s">
        <v>36</v>
      </c>
      <c r="T14" s="9" t="s">
        <v>36</v>
      </c>
      <c r="U14" s="14" t="s">
        <v>36</v>
      </c>
    </row>
    <row r="15" spans="1:13" ht="12.75">
      <c r="A15" s="16" t="s">
        <v>233</v>
      </c>
      <c r="B15" s="16"/>
      <c r="C15" s="16"/>
      <c r="D15" s="16"/>
      <c r="E15" s="50">
        <v>13800</v>
      </c>
      <c r="F15" s="51">
        <v>0</v>
      </c>
      <c r="G15" s="52">
        <v>10355</v>
      </c>
      <c r="H15" s="80"/>
      <c r="I15" s="52">
        <v>2827</v>
      </c>
      <c r="J15" s="16"/>
      <c r="K15" s="50">
        <v>-8934</v>
      </c>
      <c r="L15" s="51"/>
      <c r="M15" s="50">
        <v>18048</v>
      </c>
    </row>
    <row r="16" spans="1:13" ht="12.75">
      <c r="A16" s="16"/>
      <c r="B16" s="16"/>
      <c r="C16" s="16"/>
      <c r="D16" s="16"/>
      <c r="E16" s="50"/>
      <c r="F16" s="51"/>
      <c r="G16" s="16"/>
      <c r="H16" s="34"/>
      <c r="I16" s="16"/>
      <c r="J16" s="16"/>
      <c r="K16" s="50"/>
      <c r="L16" s="51"/>
      <c r="M16" s="50"/>
    </row>
    <row r="17" spans="1:13" ht="12.75">
      <c r="A17" s="16" t="s">
        <v>282</v>
      </c>
      <c r="B17" s="16"/>
      <c r="C17" s="16"/>
      <c r="D17" s="16"/>
      <c r="E17" s="102">
        <v>0</v>
      </c>
      <c r="F17" s="51"/>
      <c r="G17" s="102">
        <v>0</v>
      </c>
      <c r="H17" s="34"/>
      <c r="I17" s="102">
        <v>0</v>
      </c>
      <c r="J17" s="16"/>
      <c r="K17" s="102">
        <f>'Income Statements'!$J$42</f>
        <v>-4364</v>
      </c>
      <c r="L17" s="51"/>
      <c r="M17" s="102">
        <f>+SUM(E17:K17)</f>
        <v>-4364</v>
      </c>
    </row>
    <row r="18" spans="1:15" ht="12.75">
      <c r="A18" s="16"/>
      <c r="B18" s="16"/>
      <c r="C18" s="16"/>
      <c r="D18" s="16"/>
      <c r="E18" s="50"/>
      <c r="F18" s="51"/>
      <c r="G18" s="16"/>
      <c r="H18" s="34"/>
      <c r="I18" s="16"/>
      <c r="J18" s="16"/>
      <c r="K18" s="50"/>
      <c r="L18" s="51"/>
      <c r="M18" s="50"/>
      <c r="O18" s="131"/>
    </row>
    <row r="19" spans="1:22" ht="12.75">
      <c r="A19" s="9" t="s">
        <v>250</v>
      </c>
      <c r="E19" s="51">
        <f>SUM(E15:E17)</f>
        <v>13800</v>
      </c>
      <c r="F19" s="51">
        <f aca="true" t="shared" si="0" ref="F19:M19">SUM(F15:F17)</f>
        <v>0</v>
      </c>
      <c r="G19" s="51">
        <f t="shared" si="0"/>
        <v>10355</v>
      </c>
      <c r="H19" s="101"/>
      <c r="I19" s="51">
        <f t="shared" si="0"/>
        <v>2827</v>
      </c>
      <c r="J19" s="51" t="s">
        <v>36</v>
      </c>
      <c r="K19" s="51">
        <f t="shared" si="0"/>
        <v>-13298</v>
      </c>
      <c r="L19" s="51">
        <f t="shared" si="0"/>
        <v>0</v>
      </c>
      <c r="M19" s="51">
        <f t="shared" si="0"/>
        <v>13684</v>
      </c>
      <c r="N19" s="16"/>
      <c r="O19" s="16"/>
      <c r="P19" s="16"/>
      <c r="Q19" s="16"/>
      <c r="R19" s="16"/>
      <c r="S19" s="16"/>
      <c r="T19" s="16"/>
      <c r="U19" s="16"/>
      <c r="V19" s="16"/>
    </row>
    <row r="20" spans="1:13" ht="12.75">
      <c r="A20" s="16"/>
      <c r="B20" s="16"/>
      <c r="C20" s="16"/>
      <c r="D20" s="16"/>
      <c r="E20" s="50"/>
      <c r="F20" s="51"/>
      <c r="G20" s="16"/>
      <c r="H20" s="34"/>
      <c r="I20" s="16"/>
      <c r="J20" s="16"/>
      <c r="K20" s="50"/>
      <c r="L20" s="51"/>
      <c r="M20" s="50"/>
    </row>
    <row r="21" spans="1:13" ht="12.75">
      <c r="A21" s="16" t="s">
        <v>142</v>
      </c>
      <c r="B21" s="16"/>
      <c r="C21" s="16"/>
      <c r="D21" s="16"/>
      <c r="E21" s="50">
        <v>0</v>
      </c>
      <c r="F21" s="51"/>
      <c r="G21" s="50">
        <v>0</v>
      </c>
      <c r="H21" s="34"/>
      <c r="I21" s="59">
        <v>-12</v>
      </c>
      <c r="J21" s="16"/>
      <c r="K21" s="50">
        <v>0</v>
      </c>
      <c r="L21" s="51"/>
      <c r="M21" s="50">
        <f>SUM(E21:K21)</f>
        <v>-12</v>
      </c>
    </row>
    <row r="22" spans="1:13" ht="12.75">
      <c r="A22" s="16"/>
      <c r="B22" s="16"/>
      <c r="C22" s="16"/>
      <c r="D22" s="16"/>
      <c r="E22" s="102"/>
      <c r="F22" s="101"/>
      <c r="G22" s="151"/>
      <c r="H22" s="34"/>
      <c r="I22" s="151"/>
      <c r="J22" s="16"/>
      <c r="K22" s="102"/>
      <c r="L22" s="51"/>
      <c r="M22" s="102"/>
    </row>
    <row r="23" spans="1:15" ht="13.5" thickBot="1">
      <c r="A23" s="16" t="s">
        <v>283</v>
      </c>
      <c r="B23" s="16"/>
      <c r="C23" s="16"/>
      <c r="D23" s="16"/>
      <c r="E23" s="103">
        <f>SUM(E19:E21)</f>
        <v>13800</v>
      </c>
      <c r="F23" s="38">
        <f>+SUM(F15:F20)</f>
        <v>0</v>
      </c>
      <c r="G23" s="103">
        <f>SUM(G19:G21)</f>
        <v>10355</v>
      </c>
      <c r="H23" s="38"/>
      <c r="I23" s="103">
        <f>SUM(I19:I21)</f>
        <v>2815</v>
      </c>
      <c r="J23" s="16"/>
      <c r="K23" s="103">
        <f>SUM(K19:K21)</f>
        <v>-13298</v>
      </c>
      <c r="L23" s="51"/>
      <c r="M23" s="103">
        <f>SUM(M19:M21)</f>
        <v>13672</v>
      </c>
      <c r="O23" s="18"/>
    </row>
    <row r="24" spans="1:13" ht="13.5" thickTop="1">
      <c r="A24" s="16"/>
      <c r="B24" s="16"/>
      <c r="C24" s="16"/>
      <c r="D24" s="16"/>
      <c r="E24" s="16"/>
      <c r="F24" s="16"/>
      <c r="G24" s="16"/>
      <c r="H24" s="34"/>
      <c r="I24" s="16"/>
      <c r="J24" s="16"/>
      <c r="K24" s="16"/>
      <c r="L24" s="16"/>
      <c r="M24" s="16"/>
    </row>
    <row r="25" spans="1:15" ht="12.75">
      <c r="A25" s="187"/>
      <c r="B25" s="188"/>
      <c r="C25" s="188"/>
      <c r="D25" s="188"/>
      <c r="E25" s="188"/>
      <c r="F25" s="188"/>
      <c r="G25" s="188"/>
      <c r="H25" s="188"/>
      <c r="I25" s="188"/>
      <c r="J25" s="188"/>
      <c r="K25" s="188"/>
      <c r="L25" s="188"/>
      <c r="M25" s="188"/>
      <c r="O25" s="25"/>
    </row>
    <row r="26" spans="1:13" ht="12.75">
      <c r="A26" s="188"/>
      <c r="B26" s="188"/>
      <c r="C26" s="188"/>
      <c r="D26" s="188"/>
      <c r="E26" s="188"/>
      <c r="F26" s="188"/>
      <c r="G26" s="188"/>
      <c r="H26" s="188"/>
      <c r="I26" s="188"/>
      <c r="J26" s="188"/>
      <c r="K26" s="188"/>
      <c r="L26" s="188"/>
      <c r="M26" s="188"/>
    </row>
    <row r="27" spans="1:13" ht="15">
      <c r="A27" s="104" t="s">
        <v>284</v>
      </c>
      <c r="B27" s="105"/>
      <c r="C27" s="105"/>
      <c r="D27" s="105"/>
      <c r="E27" s="89"/>
      <c r="F27" s="89"/>
      <c r="G27" s="89"/>
      <c r="H27" s="89"/>
      <c r="I27" s="89"/>
      <c r="J27" s="89"/>
      <c r="K27" s="89"/>
      <c r="L27" s="89"/>
      <c r="M27" s="89"/>
    </row>
    <row r="28" spans="1:13" ht="12.75">
      <c r="A28" s="88"/>
      <c r="B28" s="88"/>
      <c r="C28" s="88"/>
      <c r="D28" s="88"/>
      <c r="E28" s="89"/>
      <c r="F28" s="89"/>
      <c r="G28" s="89"/>
      <c r="H28" s="89"/>
      <c r="I28" s="89"/>
      <c r="J28" s="89"/>
      <c r="K28" s="89"/>
      <c r="L28" s="89"/>
      <c r="M28" s="89"/>
    </row>
    <row r="29" spans="1:13" ht="12.75">
      <c r="A29" s="89" t="s">
        <v>170</v>
      </c>
      <c r="B29" s="89"/>
      <c r="C29" s="89"/>
      <c r="D29" s="89"/>
      <c r="E29" s="50">
        <v>13800</v>
      </c>
      <c r="F29" s="51"/>
      <c r="G29" s="52">
        <v>10355</v>
      </c>
      <c r="H29" s="52"/>
      <c r="I29" s="52">
        <v>2779</v>
      </c>
      <c r="J29" s="89"/>
      <c r="K29" s="50">
        <v>-6317</v>
      </c>
      <c r="L29" s="51"/>
      <c r="M29" s="50">
        <f>SUM(E29:K29)</f>
        <v>20617</v>
      </c>
    </row>
    <row r="30" spans="1:13" ht="12.75">
      <c r="A30" s="89"/>
      <c r="B30" s="89"/>
      <c r="C30" s="89"/>
      <c r="D30" s="89"/>
      <c r="E30" s="50"/>
      <c r="F30" s="51"/>
      <c r="G30" s="52"/>
      <c r="H30" s="52"/>
      <c r="I30" s="52"/>
      <c r="J30" s="89"/>
      <c r="K30" s="50"/>
      <c r="L30" s="51"/>
      <c r="M30" s="50" t="s">
        <v>36</v>
      </c>
    </row>
    <row r="31" spans="1:13" ht="12.75">
      <c r="A31" s="89" t="s">
        <v>285</v>
      </c>
      <c r="B31" s="89"/>
      <c r="C31" s="89"/>
      <c r="D31" s="89"/>
      <c r="E31" s="102">
        <v>0</v>
      </c>
      <c r="F31" s="51"/>
      <c r="G31" s="102">
        <v>0</v>
      </c>
      <c r="H31" s="34"/>
      <c r="I31" s="102">
        <v>0</v>
      </c>
      <c r="J31" s="89"/>
      <c r="K31" s="102">
        <f>'Income Statements'!$L$42</f>
        <v>730</v>
      </c>
      <c r="L31" s="51"/>
      <c r="M31" s="102">
        <f>+SUM(E31:K31)</f>
        <v>730</v>
      </c>
    </row>
    <row r="32" spans="1:13" ht="12.75">
      <c r="A32" s="89"/>
      <c r="B32" s="89"/>
      <c r="C32" s="89"/>
      <c r="D32" s="89"/>
      <c r="E32" s="50"/>
      <c r="F32" s="51"/>
      <c r="G32" s="52"/>
      <c r="H32" s="80"/>
      <c r="I32" s="52"/>
      <c r="J32" s="89"/>
      <c r="K32" s="50"/>
      <c r="L32" s="51"/>
      <c r="M32" s="50"/>
    </row>
    <row r="33" spans="1:14" ht="12.75">
      <c r="A33" s="16" t="s">
        <v>250</v>
      </c>
      <c r="B33" s="89"/>
      <c r="C33" s="89"/>
      <c r="D33" s="89"/>
      <c r="E33" s="50">
        <f>SUM(E29:E31)</f>
        <v>13800</v>
      </c>
      <c r="F33" s="50" t="s">
        <v>36</v>
      </c>
      <c r="G33" s="50">
        <f aca="true" t="shared" si="1" ref="G33:N33">SUM(G29:G31)</f>
        <v>10355</v>
      </c>
      <c r="H33" s="38" t="s">
        <v>36</v>
      </c>
      <c r="I33" s="50">
        <f t="shared" si="1"/>
        <v>2779</v>
      </c>
      <c r="J33" s="50" t="s">
        <v>36</v>
      </c>
      <c r="K33" s="50">
        <f t="shared" si="1"/>
        <v>-5587</v>
      </c>
      <c r="L33" s="50" t="s">
        <v>36</v>
      </c>
      <c r="M33" s="50">
        <f t="shared" si="1"/>
        <v>21347</v>
      </c>
      <c r="N33" s="14">
        <f t="shared" si="1"/>
        <v>0</v>
      </c>
    </row>
    <row r="34" spans="1:13" ht="12.75">
      <c r="A34" s="89"/>
      <c r="B34" s="89"/>
      <c r="C34" s="89"/>
      <c r="D34" s="89"/>
      <c r="E34" s="50"/>
      <c r="F34" s="51"/>
      <c r="G34" s="52"/>
      <c r="H34" s="80"/>
      <c r="I34" s="52"/>
      <c r="J34" s="89"/>
      <c r="K34" s="50"/>
      <c r="L34" s="51"/>
      <c r="M34" s="50"/>
    </row>
    <row r="35" spans="1:13" ht="12.75">
      <c r="A35" s="89" t="s">
        <v>142</v>
      </c>
      <c r="B35" s="89"/>
      <c r="C35" s="89"/>
      <c r="D35" s="89"/>
      <c r="E35" s="50">
        <v>0</v>
      </c>
      <c r="F35" s="51"/>
      <c r="G35" s="50">
        <v>0</v>
      </c>
      <c r="H35" s="34"/>
      <c r="I35" s="59">
        <v>33</v>
      </c>
      <c r="J35" s="89"/>
      <c r="K35" s="50">
        <v>0</v>
      </c>
      <c r="L35" s="51"/>
      <c r="M35" s="50">
        <f>SUM(E35:K35)</f>
        <v>33</v>
      </c>
    </row>
    <row r="36" spans="1:13" ht="12.75">
      <c r="A36" s="89"/>
      <c r="B36" s="89"/>
      <c r="C36" s="89"/>
      <c r="D36" s="89"/>
      <c r="E36" s="102"/>
      <c r="F36" s="101"/>
      <c r="G36" s="127"/>
      <c r="H36" s="130"/>
      <c r="I36" s="127"/>
      <c r="J36" s="89"/>
      <c r="K36" s="102"/>
      <c r="L36" s="51"/>
      <c r="M36" s="102"/>
    </row>
    <row r="37" spans="1:13" ht="13.5" thickBot="1">
      <c r="A37" s="89" t="s">
        <v>286</v>
      </c>
      <c r="B37" s="89"/>
      <c r="C37" s="89"/>
      <c r="D37" s="89"/>
      <c r="E37" s="103">
        <f>+SUM(E33:E35)</f>
        <v>13800</v>
      </c>
      <c r="F37" s="38">
        <f>+SUM(F29:F35)</f>
        <v>0</v>
      </c>
      <c r="G37" s="103">
        <f>+SUM(G33:G35)</f>
        <v>10355</v>
      </c>
      <c r="H37" s="38">
        <f>+SUM(H29:H35)</f>
        <v>0</v>
      </c>
      <c r="I37" s="103">
        <f>+SUM(I33:I35)</f>
        <v>2812</v>
      </c>
      <c r="J37" s="89"/>
      <c r="K37" s="103">
        <f>+SUM(K33:K35)</f>
        <v>-5587</v>
      </c>
      <c r="L37" s="51"/>
      <c r="M37" s="103">
        <f>+SUM(M33:M35)</f>
        <v>21380</v>
      </c>
    </row>
    <row r="38" spans="1:13" ht="13.5" thickTop="1">
      <c r="A38" s="65"/>
      <c r="B38" s="65"/>
      <c r="C38" s="65"/>
      <c r="D38" s="65"/>
      <c r="E38" s="65"/>
      <c r="F38" s="65"/>
      <c r="G38" s="65"/>
      <c r="H38" s="65"/>
      <c r="I38" s="65"/>
      <c r="J38" s="65"/>
      <c r="K38" s="65"/>
      <c r="L38" s="65"/>
      <c r="M38" s="65"/>
    </row>
    <row r="39" spans="1:13" ht="12.75">
      <c r="A39" s="75"/>
      <c r="B39" s="75"/>
      <c r="C39" s="75"/>
      <c r="D39" s="75"/>
      <c r="E39" s="75"/>
      <c r="F39" s="75"/>
      <c r="G39" s="75"/>
      <c r="H39" s="75"/>
      <c r="I39" s="75"/>
      <c r="J39" s="75"/>
      <c r="K39" s="75"/>
      <c r="L39" s="75"/>
      <c r="M39" s="75"/>
    </row>
    <row r="40" spans="1:13" ht="12.75">
      <c r="A40" s="75"/>
      <c r="B40" s="75"/>
      <c r="C40" s="75"/>
      <c r="D40" s="75"/>
      <c r="E40" s="75"/>
      <c r="F40" s="75"/>
      <c r="G40" s="75"/>
      <c r="H40" s="75"/>
      <c r="I40" s="75"/>
      <c r="J40" s="75"/>
      <c r="K40" s="75"/>
      <c r="L40" s="75"/>
      <c r="M40" s="75"/>
    </row>
    <row r="41" ht="12.75">
      <c r="A41" s="9" t="s">
        <v>36</v>
      </c>
    </row>
    <row r="42" spans="1:13" ht="12.75">
      <c r="A42" s="185" t="s">
        <v>139</v>
      </c>
      <c r="B42" s="185"/>
      <c r="C42" s="185"/>
      <c r="D42" s="185"/>
      <c r="E42" s="185"/>
      <c r="F42" s="185"/>
      <c r="G42" s="185"/>
      <c r="H42" s="185"/>
      <c r="I42" s="186"/>
      <c r="J42" s="186"/>
      <c r="K42" s="186"/>
      <c r="L42" s="186"/>
      <c r="M42" s="186"/>
    </row>
    <row r="43" spans="1:13" ht="12.75">
      <c r="A43" s="185" t="s">
        <v>232</v>
      </c>
      <c r="B43" s="185"/>
      <c r="C43" s="185"/>
      <c r="D43" s="185"/>
      <c r="E43" s="185"/>
      <c r="F43" s="185"/>
      <c r="G43" s="185"/>
      <c r="H43" s="185"/>
      <c r="I43" s="186"/>
      <c r="J43" s="186"/>
      <c r="K43" s="186"/>
      <c r="L43" s="186"/>
      <c r="M43" s="186"/>
    </row>
  </sheetData>
  <mergeCells count="10">
    <mergeCell ref="A42:M42"/>
    <mergeCell ref="A43:M43"/>
    <mergeCell ref="A6:M6"/>
    <mergeCell ref="A7:M7"/>
    <mergeCell ref="A25:M26"/>
    <mergeCell ref="A1:M1"/>
    <mergeCell ref="A3:M3"/>
    <mergeCell ref="A4:M4"/>
    <mergeCell ref="A5:M5"/>
    <mergeCell ref="A2:M2"/>
  </mergeCells>
  <printOptions/>
  <pageMargins left="0.75" right="0.75" top="0.41" bottom="1" header="0.28" footer="0.5"/>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K69"/>
  <sheetViews>
    <sheetView workbookViewId="0" topLeftCell="A1">
      <selection activeCell="F9" sqref="F9"/>
    </sheetView>
  </sheetViews>
  <sheetFormatPr defaultColWidth="9.33203125" defaultRowHeight="12.75"/>
  <cols>
    <col min="1" max="2" width="3.83203125" style="9" customWidth="1"/>
    <col min="3" max="3" width="50.83203125" style="9" customWidth="1"/>
    <col min="4" max="4" width="10.33203125" style="9" customWidth="1"/>
    <col min="5" max="6" width="15.66015625" style="9" customWidth="1"/>
    <col min="7" max="16384" width="9.33203125" style="9" customWidth="1"/>
  </cols>
  <sheetData>
    <row r="1" spans="1:6" ht="19.5" customHeight="1">
      <c r="A1" s="180" t="str">
        <f>+'Income Statements'!A1:H1</f>
        <v>LITESPEED EDUCATION TECHNOLOGIES BERHAD</v>
      </c>
      <c r="B1" s="180"/>
      <c r="C1" s="180"/>
      <c r="D1" s="180"/>
      <c r="E1" s="180"/>
      <c r="F1" s="180"/>
    </row>
    <row r="2" spans="1:6" ht="13.5" customHeight="1">
      <c r="A2" s="182"/>
      <c r="B2" s="182"/>
      <c r="C2" s="182"/>
      <c r="D2" s="182"/>
      <c r="E2" s="182"/>
      <c r="F2" s="182"/>
    </row>
    <row r="3" spans="1:6" ht="9.75" customHeight="1">
      <c r="A3" s="179" t="str">
        <f>+'Income Statements'!A3:H3</f>
        <v>Company No. 646756-X</v>
      </c>
      <c r="B3" s="179"/>
      <c r="C3" s="179"/>
      <c r="D3" s="179"/>
      <c r="E3" s="179"/>
      <c r="F3" s="179"/>
    </row>
    <row r="4" spans="1:6" ht="9.75" customHeight="1">
      <c r="A4" s="179" t="s">
        <v>30</v>
      </c>
      <c r="B4" s="179"/>
      <c r="C4" s="179"/>
      <c r="D4" s="179"/>
      <c r="E4" s="179"/>
      <c r="F4" s="179"/>
    </row>
    <row r="5" spans="1:6" ht="19.5" customHeight="1">
      <c r="A5" s="181" t="str">
        <f>+'Income Statements'!A5:H5</f>
        <v>Quarterly report on results for the 3rd quarter ended 31.01.2008</v>
      </c>
      <c r="B5" s="181"/>
      <c r="C5" s="181"/>
      <c r="D5" s="181"/>
      <c r="E5" s="181"/>
      <c r="F5" s="181"/>
    </row>
    <row r="6" spans="1:6" ht="19.5" customHeight="1" thickBot="1">
      <c r="A6" s="176" t="s">
        <v>137</v>
      </c>
      <c r="B6" s="176"/>
      <c r="C6" s="176"/>
      <c r="D6" s="176"/>
      <c r="E6" s="176"/>
      <c r="F6" s="176"/>
    </row>
    <row r="7" spans="1:6" ht="20.25" customHeight="1">
      <c r="A7" s="178" t="s">
        <v>42</v>
      </c>
      <c r="B7" s="178"/>
      <c r="C7" s="178"/>
      <c r="D7" s="178"/>
      <c r="E7" s="178"/>
      <c r="F7" s="178"/>
    </row>
    <row r="8" spans="1:6" ht="15.75" customHeight="1">
      <c r="A8" s="7"/>
      <c r="B8" s="7"/>
      <c r="C8" s="7"/>
      <c r="D8" s="7"/>
      <c r="E8" s="7"/>
      <c r="F8" s="7"/>
    </row>
    <row r="9" spans="1:6" ht="35.25" customHeight="1">
      <c r="A9" s="129"/>
      <c r="B9" s="54"/>
      <c r="C9" s="54"/>
      <c r="D9" s="57"/>
      <c r="E9" s="57" t="s">
        <v>287</v>
      </c>
      <c r="F9" s="57" t="s">
        <v>288</v>
      </c>
    </row>
    <row r="10" spans="1:6" ht="15" customHeight="1">
      <c r="A10" s="129"/>
      <c r="B10" s="54"/>
      <c r="C10" s="54"/>
      <c r="D10" s="55"/>
      <c r="E10" s="55" t="s">
        <v>38</v>
      </c>
      <c r="F10" s="55" t="s">
        <v>38</v>
      </c>
    </row>
    <row r="11" spans="1:6" ht="15" customHeight="1">
      <c r="A11" s="53" t="s">
        <v>48</v>
      </c>
      <c r="B11" s="54"/>
      <c r="C11" s="54"/>
      <c r="D11" s="55"/>
      <c r="E11" s="55"/>
      <c r="F11" s="55"/>
    </row>
    <row r="12" spans="1:6" ht="15" customHeight="1">
      <c r="A12" s="87" t="s">
        <v>242</v>
      </c>
      <c r="B12" s="54"/>
      <c r="C12" s="54"/>
      <c r="D12" s="55"/>
      <c r="E12" s="56">
        <f>'Income Statements'!$J$37</f>
        <v>-4364</v>
      </c>
      <c r="F12" s="109">
        <f>'Income Statements'!$L$37</f>
        <v>1036</v>
      </c>
    </row>
    <row r="13" spans="1:6" ht="15" customHeight="1">
      <c r="A13" s="87"/>
      <c r="B13" s="54"/>
      <c r="C13" s="54"/>
      <c r="D13" s="55"/>
      <c r="E13" s="56"/>
      <c r="F13" s="56"/>
    </row>
    <row r="14" spans="1:6" ht="15" customHeight="1">
      <c r="A14" s="87" t="s">
        <v>49</v>
      </c>
      <c r="B14" s="54"/>
      <c r="C14" s="54"/>
      <c r="D14" s="55"/>
      <c r="E14" s="56"/>
      <c r="F14" s="56"/>
    </row>
    <row r="15" spans="1:6" ht="15" customHeight="1">
      <c r="A15" s="87"/>
      <c r="B15" s="54" t="s">
        <v>127</v>
      </c>
      <c r="C15" s="54"/>
      <c r="D15" s="55"/>
      <c r="E15" s="158">
        <v>179.27688119</v>
      </c>
      <c r="F15" s="56">
        <v>253</v>
      </c>
    </row>
    <row r="16" spans="1:6" ht="15" customHeight="1">
      <c r="A16" s="87"/>
      <c r="B16" s="54" t="s">
        <v>128</v>
      </c>
      <c r="C16" s="54"/>
      <c r="D16" s="55"/>
      <c r="E16" s="158">
        <v>1633.5247251090002</v>
      </c>
      <c r="F16" s="56">
        <v>658</v>
      </c>
    </row>
    <row r="17" spans="1:6" ht="15" customHeight="1">
      <c r="A17" s="87"/>
      <c r="B17" s="54" t="s">
        <v>294</v>
      </c>
      <c r="C17" s="54"/>
      <c r="D17" s="55"/>
      <c r="E17" s="159">
        <v>-41.024398762000004</v>
      </c>
      <c r="F17" s="56">
        <v>0</v>
      </c>
    </row>
    <row r="18" spans="1:6" ht="15" customHeight="1">
      <c r="A18" s="87"/>
      <c r="B18" s="54" t="s">
        <v>178</v>
      </c>
      <c r="C18" s="54"/>
      <c r="D18" s="55"/>
      <c r="E18" s="50">
        <v>0</v>
      </c>
      <c r="F18" s="56">
        <v>30</v>
      </c>
    </row>
    <row r="19" spans="1:6" ht="15" customHeight="1">
      <c r="A19" s="87"/>
      <c r="B19" s="54" t="s">
        <v>110</v>
      </c>
      <c r="C19" s="54"/>
      <c r="D19" s="55"/>
      <c r="E19" s="50">
        <v>0</v>
      </c>
      <c r="F19" s="56">
        <v>78</v>
      </c>
    </row>
    <row r="20" spans="1:6" ht="15" customHeight="1">
      <c r="A20" s="87"/>
      <c r="B20" s="54" t="s">
        <v>111</v>
      </c>
      <c r="C20" s="54"/>
      <c r="D20" s="55"/>
      <c r="E20" s="160">
        <v>-212.04222</v>
      </c>
      <c r="F20" s="56">
        <v>-207</v>
      </c>
    </row>
    <row r="21" spans="1:6" ht="15" customHeight="1">
      <c r="A21" s="87"/>
      <c r="B21" s="12" t="s">
        <v>291</v>
      </c>
      <c r="C21" s="12"/>
      <c r="D21" s="55"/>
      <c r="E21" s="50">
        <v>0</v>
      </c>
      <c r="F21" s="56">
        <v>2</v>
      </c>
    </row>
    <row r="22" spans="1:6" ht="15" customHeight="1">
      <c r="A22" s="87"/>
      <c r="B22" s="12" t="s">
        <v>292</v>
      </c>
      <c r="C22" s="12"/>
      <c r="D22" s="55"/>
      <c r="E22" s="102">
        <v>0</v>
      </c>
      <c r="F22" s="111">
        <v>6</v>
      </c>
    </row>
    <row r="23" spans="1:6" ht="15" customHeight="1">
      <c r="A23" s="87"/>
      <c r="B23" s="12"/>
      <c r="C23" s="12"/>
      <c r="D23" s="55"/>
      <c r="E23" s="160"/>
      <c r="F23" s="56"/>
    </row>
    <row r="24" spans="1:6" ht="15" customHeight="1">
      <c r="A24" s="87"/>
      <c r="B24" s="54" t="s">
        <v>36</v>
      </c>
      <c r="C24" s="54"/>
      <c r="D24" s="55"/>
      <c r="E24" s="56"/>
      <c r="F24" s="123"/>
    </row>
    <row r="25" spans="1:6" ht="15" customHeight="1">
      <c r="A25" s="87" t="s">
        <v>245</v>
      </c>
      <c r="B25" s="54"/>
      <c r="C25" s="54"/>
      <c r="D25" s="55"/>
      <c r="E25" s="56">
        <f>SUM(E12:E22)</f>
        <v>-2804.265012463</v>
      </c>
      <c r="F25" s="56">
        <f>SUM(F12:F22)</f>
        <v>1856</v>
      </c>
    </row>
    <row r="26" spans="1:6" ht="15" customHeight="1">
      <c r="A26" s="16"/>
      <c r="B26" s="16"/>
      <c r="C26" s="16"/>
      <c r="D26" s="16"/>
      <c r="E26" s="16"/>
      <c r="F26" s="16"/>
    </row>
    <row r="27" spans="1:6" ht="15" customHeight="1">
      <c r="A27" s="87" t="s">
        <v>50</v>
      </c>
      <c r="B27" s="54"/>
      <c r="C27" s="54"/>
      <c r="D27" s="55"/>
      <c r="E27" s="56"/>
      <c r="F27" s="56"/>
    </row>
    <row r="28" spans="1:6" ht="15" customHeight="1">
      <c r="A28" s="87"/>
      <c r="B28" s="54" t="s">
        <v>295</v>
      </c>
      <c r="C28" s="54"/>
      <c r="D28" s="55"/>
      <c r="E28" s="56">
        <v>275</v>
      </c>
      <c r="F28" s="56">
        <v>2071</v>
      </c>
    </row>
    <row r="29" spans="1:8" ht="15" customHeight="1">
      <c r="A29" s="87"/>
      <c r="B29" s="54" t="s">
        <v>272</v>
      </c>
      <c r="C29" s="54"/>
      <c r="D29" s="107" t="s">
        <v>36</v>
      </c>
      <c r="E29" s="56">
        <v>272</v>
      </c>
      <c r="F29" s="56">
        <v>-1384</v>
      </c>
      <c r="H29" s="25"/>
    </row>
    <row r="30" spans="1:6" ht="15" customHeight="1">
      <c r="A30" s="87"/>
      <c r="B30" s="54" t="s">
        <v>296</v>
      </c>
      <c r="C30" s="54"/>
      <c r="D30" s="55"/>
      <c r="E30" s="56">
        <v>-720.2001097499988</v>
      </c>
      <c r="F30" s="56">
        <v>86</v>
      </c>
    </row>
    <row r="31" spans="1:6" ht="15" customHeight="1">
      <c r="A31" s="87"/>
      <c r="B31" s="54" t="s">
        <v>297</v>
      </c>
      <c r="C31" s="54"/>
      <c r="D31" s="55"/>
      <c r="E31" s="56">
        <v>-23</v>
      </c>
      <c r="F31" s="56">
        <v>0</v>
      </c>
    </row>
    <row r="32" spans="1:6" ht="15" customHeight="1">
      <c r="A32" s="16" t="s">
        <v>273</v>
      </c>
      <c r="B32" s="54"/>
      <c r="C32" s="54"/>
      <c r="D32" s="55"/>
      <c r="E32" s="110">
        <f>SUM(E25:E31)</f>
        <v>-3000.4651222129987</v>
      </c>
      <c r="F32" s="110">
        <f>SUM(F25:F31)</f>
        <v>2629</v>
      </c>
    </row>
    <row r="33" spans="1:9" ht="15" customHeight="1">
      <c r="A33" s="53"/>
      <c r="B33" s="54" t="s">
        <v>129</v>
      </c>
      <c r="C33" s="54"/>
      <c r="D33" s="55"/>
      <c r="E33" s="56">
        <f>-SUM(E20)</f>
        <v>212.04222</v>
      </c>
      <c r="F33" s="56">
        <v>207</v>
      </c>
      <c r="I33" s="25"/>
    </row>
    <row r="34" spans="1:6" ht="15" customHeight="1">
      <c r="A34" s="53"/>
      <c r="B34" s="54" t="s">
        <v>112</v>
      </c>
      <c r="C34" s="54"/>
      <c r="D34" s="55"/>
      <c r="E34" s="56">
        <v>0</v>
      </c>
      <c r="F34" s="56">
        <v>-78</v>
      </c>
    </row>
    <row r="35" spans="1:6" ht="15" customHeight="1">
      <c r="A35" s="53"/>
      <c r="B35" s="54" t="s">
        <v>179</v>
      </c>
      <c r="C35" s="54"/>
      <c r="D35" s="55"/>
      <c r="E35" s="111">
        <v>-64</v>
      </c>
      <c r="F35" s="111">
        <v>-326</v>
      </c>
    </row>
    <row r="36" spans="1:7" ht="15" customHeight="1">
      <c r="A36" s="53" t="s">
        <v>274</v>
      </c>
      <c r="B36" s="54"/>
      <c r="C36" s="54"/>
      <c r="D36" s="55"/>
      <c r="E36" s="56">
        <f>SUM(E32:E35)</f>
        <v>-2852.422902212999</v>
      </c>
      <c r="F36" s="56">
        <f>SUM(F32:F35)</f>
        <v>2432</v>
      </c>
      <c r="G36" s="56"/>
    </row>
    <row r="37" spans="1:6" ht="15" customHeight="1">
      <c r="A37" s="87"/>
      <c r="B37" s="54"/>
      <c r="C37" s="54"/>
      <c r="D37" s="55"/>
      <c r="E37" s="56"/>
      <c r="F37" s="56"/>
    </row>
    <row r="38" spans="1:6" ht="15" customHeight="1">
      <c r="A38" s="53" t="s">
        <v>51</v>
      </c>
      <c r="B38" s="54"/>
      <c r="C38" s="54"/>
      <c r="D38" s="55"/>
      <c r="E38" s="56"/>
      <c r="F38" s="56"/>
    </row>
    <row r="39" spans="1:6" ht="15" customHeight="1">
      <c r="A39" s="53"/>
      <c r="B39" s="54" t="s">
        <v>145</v>
      </c>
      <c r="C39" s="54"/>
      <c r="D39" s="55"/>
      <c r="E39" s="56">
        <v>-296.811058215</v>
      </c>
      <c r="F39" s="56">
        <v>-118</v>
      </c>
    </row>
    <row r="40" spans="1:6" ht="15" customHeight="1">
      <c r="A40" s="87"/>
      <c r="B40" s="54" t="s">
        <v>130</v>
      </c>
      <c r="C40" s="54"/>
      <c r="D40" s="55"/>
      <c r="E40" s="56">
        <v>0</v>
      </c>
      <c r="F40" s="56">
        <v>-1573</v>
      </c>
    </row>
    <row r="41" spans="1:6" ht="15" customHeight="1">
      <c r="A41" s="87"/>
      <c r="B41" s="54" t="s">
        <v>210</v>
      </c>
      <c r="C41" s="54"/>
      <c r="D41" s="55"/>
      <c r="E41" s="111">
        <v>0</v>
      </c>
      <c r="F41" s="111">
        <v>3994</v>
      </c>
    </row>
    <row r="42" spans="1:6" ht="15" customHeight="1">
      <c r="A42" s="53" t="s">
        <v>275</v>
      </c>
      <c r="B42" s="54"/>
      <c r="C42" s="54"/>
      <c r="D42" s="55"/>
      <c r="E42" s="56">
        <f>SUM(E39:E41)</f>
        <v>-296.811058215</v>
      </c>
      <c r="F42" s="56">
        <f>SUM(F39:F41)</f>
        <v>2303</v>
      </c>
    </row>
    <row r="43" spans="1:6" ht="15" customHeight="1">
      <c r="A43" s="129"/>
      <c r="B43" s="54"/>
      <c r="C43" s="54"/>
      <c r="D43" s="55"/>
      <c r="E43" s="56"/>
      <c r="F43" s="56"/>
    </row>
    <row r="44" spans="1:11" ht="15" customHeight="1">
      <c r="A44" s="53" t="s">
        <v>113</v>
      </c>
      <c r="B44" s="54"/>
      <c r="C44" s="54"/>
      <c r="D44" s="55"/>
      <c r="E44" s="56"/>
      <c r="F44" s="56"/>
      <c r="J44" s="61"/>
      <c r="K44" s="61"/>
    </row>
    <row r="45" spans="1:11" ht="15" customHeight="1">
      <c r="A45" s="53"/>
      <c r="B45" s="54" t="s">
        <v>180</v>
      </c>
      <c r="C45" s="54"/>
      <c r="D45" s="55"/>
      <c r="E45" s="56">
        <v>0</v>
      </c>
      <c r="F45" s="56">
        <v>1000</v>
      </c>
      <c r="J45" s="61"/>
      <c r="K45" s="61"/>
    </row>
    <row r="46" spans="1:11" ht="15" customHeight="1">
      <c r="A46" s="53"/>
      <c r="B46" s="12" t="s">
        <v>293</v>
      </c>
      <c r="C46" s="54"/>
      <c r="D46" s="55"/>
      <c r="E46" s="111"/>
      <c r="F46" s="111">
        <v>-1000</v>
      </c>
      <c r="J46" s="61"/>
      <c r="K46" s="61"/>
    </row>
    <row r="47" spans="1:6" ht="15" customHeight="1">
      <c r="A47" s="53" t="s">
        <v>131</v>
      </c>
      <c r="B47" s="54"/>
      <c r="C47" s="54"/>
      <c r="D47" s="55"/>
      <c r="E47" s="56">
        <f>SUM(E45:E46)</f>
        <v>0</v>
      </c>
      <c r="F47" s="56">
        <f>SUM(F45:F46)</f>
        <v>0</v>
      </c>
    </row>
    <row r="48" spans="1:6" ht="15" customHeight="1">
      <c r="A48" s="53"/>
      <c r="B48" s="54"/>
      <c r="C48" s="54"/>
      <c r="D48" s="55"/>
      <c r="E48" s="56"/>
      <c r="F48" s="56"/>
    </row>
    <row r="49" spans="1:7" ht="15" customHeight="1">
      <c r="A49" s="53" t="s">
        <v>276</v>
      </c>
      <c r="B49" s="54"/>
      <c r="C49" s="54"/>
      <c r="D49" s="55"/>
      <c r="E49" s="112">
        <f>+E36+E42+E47</f>
        <v>-3149.2339604279987</v>
      </c>
      <c r="F49" s="112">
        <f>+F36+F42+F47</f>
        <v>4735</v>
      </c>
      <c r="G49" s="10"/>
    </row>
    <row r="50" spans="1:6" ht="15" customHeight="1">
      <c r="A50" s="53"/>
      <c r="B50" s="54"/>
      <c r="C50" s="54"/>
      <c r="D50" s="55"/>
      <c r="E50" s="56"/>
      <c r="F50" s="56"/>
    </row>
    <row r="51" spans="1:6" ht="15" customHeight="1">
      <c r="A51" s="53" t="s">
        <v>140</v>
      </c>
      <c r="B51" s="54"/>
      <c r="C51" s="54"/>
      <c r="D51" s="55"/>
      <c r="E51" s="56">
        <v>-58</v>
      </c>
      <c r="F51" s="56">
        <v>39</v>
      </c>
    </row>
    <row r="52" spans="1:6" ht="15" customHeight="1">
      <c r="A52" s="87"/>
      <c r="B52" s="54"/>
      <c r="C52" s="54"/>
      <c r="D52" s="55"/>
      <c r="E52" s="55"/>
      <c r="F52" s="113"/>
    </row>
    <row r="53" spans="1:6" ht="15" customHeight="1">
      <c r="A53" s="53" t="s">
        <v>237</v>
      </c>
      <c r="B53" s="54"/>
      <c r="C53" s="54"/>
      <c r="D53" s="55"/>
      <c r="E53" s="56">
        <v>11719</v>
      </c>
      <c r="F53" s="56">
        <v>8525</v>
      </c>
    </row>
    <row r="54" spans="1:6" ht="15" customHeight="1">
      <c r="A54" s="53"/>
      <c r="B54" s="54"/>
      <c r="C54" s="54"/>
      <c r="D54" s="55"/>
      <c r="E54" s="129"/>
      <c r="F54" s="56"/>
    </row>
    <row r="55" spans="1:6" ht="15" customHeight="1" thickBot="1">
      <c r="A55" s="53" t="s">
        <v>238</v>
      </c>
      <c r="B55" s="54"/>
      <c r="C55" s="54"/>
      <c r="D55" s="55"/>
      <c r="E55" s="114">
        <f>SUM(E49:E53)</f>
        <v>8511.766039572001</v>
      </c>
      <c r="F55" s="114">
        <f>SUM(F49:F53)</f>
        <v>13299</v>
      </c>
    </row>
    <row r="56" spans="1:6" ht="15" customHeight="1" thickTop="1">
      <c r="A56" s="20"/>
      <c r="B56" s="12"/>
      <c r="C56" s="12"/>
      <c r="D56" s="1"/>
      <c r="E56" s="55"/>
      <c r="F56" s="55"/>
    </row>
    <row r="57" spans="1:6" ht="15" customHeight="1">
      <c r="A57" s="20"/>
      <c r="B57" s="12"/>
      <c r="C57" s="12"/>
      <c r="D57" s="1"/>
      <c r="E57" s="135"/>
      <c r="F57" s="55"/>
    </row>
    <row r="58" spans="1:6" ht="15" customHeight="1">
      <c r="A58" s="20"/>
      <c r="B58" s="12"/>
      <c r="C58" s="12"/>
      <c r="D58" s="1"/>
      <c r="E58" s="55"/>
      <c r="F58" s="55"/>
    </row>
    <row r="59" spans="1:6" ht="15" customHeight="1">
      <c r="A59" s="8" t="s">
        <v>239</v>
      </c>
      <c r="B59" s="12"/>
      <c r="C59" s="12"/>
      <c r="D59" s="1"/>
      <c r="E59" s="55"/>
      <c r="F59" s="55"/>
    </row>
    <row r="60" spans="1:6" ht="15" customHeight="1">
      <c r="A60" s="20"/>
      <c r="B60" s="12"/>
      <c r="C60" s="12"/>
      <c r="D60" s="1"/>
      <c r="E60" s="55" t="s">
        <v>38</v>
      </c>
      <c r="F60" s="55" t="s">
        <v>38</v>
      </c>
    </row>
    <row r="61" spans="1:6" ht="15" customHeight="1">
      <c r="A61" s="87" t="s">
        <v>196</v>
      </c>
      <c r="B61" s="54"/>
      <c r="C61" s="54"/>
      <c r="D61" s="55"/>
      <c r="E61" s="59">
        <f>7220767/1000</f>
        <v>7220.767</v>
      </c>
      <c r="F61" s="59">
        <v>3184</v>
      </c>
    </row>
    <row r="62" spans="1:6" ht="15" customHeight="1">
      <c r="A62" s="87" t="s">
        <v>75</v>
      </c>
      <c r="B62" s="54"/>
      <c r="C62" s="54"/>
      <c r="D62" s="55"/>
      <c r="E62" s="59">
        <f>1291133/1000</f>
        <v>1291.133</v>
      </c>
      <c r="F62" s="59">
        <v>10442</v>
      </c>
    </row>
    <row r="63" spans="1:6" ht="15" customHeight="1">
      <c r="A63" s="87" t="s">
        <v>197</v>
      </c>
      <c r="B63" s="16"/>
      <c r="C63" s="54"/>
      <c r="D63" s="55"/>
      <c r="E63" s="102">
        <v>0</v>
      </c>
      <c r="F63" s="115">
        <v>-327</v>
      </c>
    </row>
    <row r="64" spans="1:6" ht="15" customHeight="1" thickBot="1">
      <c r="A64" s="16"/>
      <c r="B64" s="16"/>
      <c r="C64" s="54"/>
      <c r="D64" s="55"/>
      <c r="E64" s="116">
        <f>SUM(E61:E63)</f>
        <v>8511.9</v>
      </c>
      <c r="F64" s="116">
        <f>SUM(F61:F63)</f>
        <v>13299</v>
      </c>
    </row>
    <row r="65" spans="1:8" ht="15" customHeight="1" thickTop="1">
      <c r="A65" s="189"/>
      <c r="B65" s="190"/>
      <c r="C65" s="190"/>
      <c r="D65" s="190"/>
      <c r="E65" s="190"/>
      <c r="F65" s="190"/>
      <c r="G65" s="16"/>
      <c r="H65" s="16"/>
    </row>
    <row r="66" spans="1:8" ht="12.75">
      <c r="A66" s="190"/>
      <c r="B66" s="190"/>
      <c r="C66" s="190"/>
      <c r="D66" s="190"/>
      <c r="E66" s="190"/>
      <c r="F66" s="190"/>
      <c r="G66" s="16"/>
      <c r="H66" s="16"/>
    </row>
    <row r="67" spans="1:11" ht="12.75">
      <c r="A67" s="185" t="s">
        <v>138</v>
      </c>
      <c r="B67" s="185"/>
      <c r="C67" s="185"/>
      <c r="D67" s="185"/>
      <c r="E67" s="185"/>
      <c r="F67" s="185"/>
      <c r="G67" s="21"/>
      <c r="H67" s="5"/>
      <c r="I67" s="5"/>
      <c r="J67" s="5"/>
      <c r="K67" s="5"/>
    </row>
    <row r="68" spans="1:11" ht="12.75">
      <c r="A68" s="185" t="s">
        <v>234</v>
      </c>
      <c r="B68" s="185"/>
      <c r="C68" s="185"/>
      <c r="D68" s="185"/>
      <c r="E68" s="185"/>
      <c r="F68" s="185"/>
      <c r="G68" s="21"/>
      <c r="H68" s="5"/>
      <c r="I68" s="5"/>
      <c r="J68" s="5"/>
      <c r="K68" s="5"/>
    </row>
    <row r="69" spans="1:11" ht="12.75">
      <c r="A69" s="5"/>
      <c r="B69" s="5"/>
      <c r="C69" s="5"/>
      <c r="D69" s="5"/>
      <c r="E69" s="5"/>
      <c r="F69" s="5"/>
      <c r="G69" s="21"/>
      <c r="H69" s="5"/>
      <c r="I69" s="5"/>
      <c r="J69" s="5"/>
      <c r="K69" s="5"/>
    </row>
  </sheetData>
  <mergeCells count="10">
    <mergeCell ref="A6:F6"/>
    <mergeCell ref="A7:F7"/>
    <mergeCell ref="A67:F67"/>
    <mergeCell ref="A68:F68"/>
    <mergeCell ref="A65:F66"/>
    <mergeCell ref="A1:F1"/>
    <mergeCell ref="A3:F3"/>
    <mergeCell ref="A4:F4"/>
    <mergeCell ref="A5:F5"/>
    <mergeCell ref="A2:F2"/>
  </mergeCells>
  <printOptions/>
  <pageMargins left="0.75" right="0.75" top="0.34" bottom="0.26" header="0.16" footer="0.16"/>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dimension ref="A1:AY298"/>
  <sheetViews>
    <sheetView tabSelected="1" view="pageBreakPreview" zoomScaleSheetLayoutView="100" workbookViewId="0" topLeftCell="A1">
      <selection activeCell="B90" sqref="B90"/>
    </sheetView>
  </sheetViews>
  <sheetFormatPr defaultColWidth="9.33203125" defaultRowHeight="12.75"/>
  <cols>
    <col min="1" max="1" width="5.33203125" style="16" customWidth="1"/>
    <col min="2" max="3" width="4.66015625" style="16" customWidth="1"/>
    <col min="4" max="4" width="17.33203125" style="16" customWidth="1"/>
    <col min="5" max="5" width="9.33203125" style="16" customWidth="1"/>
    <col min="6" max="6" width="15.83203125" style="16" customWidth="1"/>
    <col min="7" max="7" width="18.83203125" style="16" customWidth="1"/>
    <col min="8" max="8" width="22.33203125" style="16" customWidth="1"/>
    <col min="9" max="9" width="18.33203125" style="16" customWidth="1"/>
    <col min="10" max="10" width="20" style="16" customWidth="1"/>
    <col min="11" max="11" width="3.66015625" style="16" customWidth="1"/>
    <col min="12" max="12" width="22" style="16" customWidth="1"/>
    <col min="13" max="16384" width="9.33203125" style="9" customWidth="1"/>
  </cols>
  <sheetData>
    <row r="1" spans="1:12" ht="23.25">
      <c r="A1" s="197" t="str">
        <f>+'Income Statements'!A1:H1</f>
        <v>LITESPEED EDUCATION TECHNOLOGIES BERHAD</v>
      </c>
      <c r="B1" s="197"/>
      <c r="C1" s="197"/>
      <c r="D1" s="197"/>
      <c r="E1" s="197"/>
      <c r="F1" s="197"/>
      <c r="G1" s="197"/>
      <c r="H1" s="197"/>
      <c r="I1" s="197"/>
      <c r="J1" s="197"/>
      <c r="K1" s="197"/>
      <c r="L1" s="197"/>
    </row>
    <row r="2" spans="1:12" ht="14.25" customHeight="1">
      <c r="A2" s="199" t="str">
        <f>+'Income Statements'!A3:H3</f>
        <v>Company No. 646756-X</v>
      </c>
      <c r="B2" s="199"/>
      <c r="C2" s="199"/>
      <c r="D2" s="199"/>
      <c r="E2" s="199"/>
      <c r="F2" s="199"/>
      <c r="G2" s="199"/>
      <c r="H2" s="199"/>
      <c r="I2" s="199"/>
      <c r="J2" s="199"/>
      <c r="K2" s="199"/>
      <c r="L2" s="199"/>
    </row>
    <row r="3" spans="1:12" ht="12.75">
      <c r="A3" s="198" t="s">
        <v>30</v>
      </c>
      <c r="B3" s="198"/>
      <c r="C3" s="198"/>
      <c r="D3" s="198"/>
      <c r="E3" s="198"/>
      <c r="F3" s="196"/>
      <c r="G3" s="196"/>
      <c r="H3" s="196"/>
      <c r="I3" s="196"/>
      <c r="J3" s="196"/>
      <c r="K3" s="196"/>
      <c r="L3" s="196"/>
    </row>
    <row r="4" spans="1:12" ht="15.75">
      <c r="A4" s="195" t="str">
        <f>+'Income Statements'!A5:H5</f>
        <v>Quarterly report on results for the 3rd quarter ended 31.01.2008</v>
      </c>
      <c r="B4" s="195"/>
      <c r="C4" s="195"/>
      <c r="D4" s="195"/>
      <c r="E4" s="195"/>
      <c r="F4" s="196"/>
      <c r="G4" s="196"/>
      <c r="H4" s="196"/>
      <c r="I4" s="196"/>
      <c r="J4" s="196"/>
      <c r="K4" s="196"/>
      <c r="L4" s="196"/>
    </row>
    <row r="5" spans="1:12" ht="15.75">
      <c r="A5" s="195" t="s">
        <v>32</v>
      </c>
      <c r="B5" s="195"/>
      <c r="C5" s="195"/>
      <c r="D5" s="195"/>
      <c r="E5" s="195"/>
      <c r="F5" s="196"/>
      <c r="G5" s="196"/>
      <c r="H5" s="196"/>
      <c r="I5" s="196"/>
      <c r="J5" s="196"/>
      <c r="K5" s="196"/>
      <c r="L5" s="196"/>
    </row>
    <row r="7" spans="1:2" ht="12.75">
      <c r="A7" s="26" t="s">
        <v>52</v>
      </c>
      <c r="B7" s="32" t="s">
        <v>101</v>
      </c>
    </row>
    <row r="8" ht="12.75">
      <c r="A8" s="31"/>
    </row>
    <row r="9" spans="1:2" ht="12.75">
      <c r="A9" s="26" t="s">
        <v>53</v>
      </c>
      <c r="B9" s="32" t="s">
        <v>54</v>
      </c>
    </row>
    <row r="10" spans="1:9" ht="12.75">
      <c r="A10" s="26"/>
      <c r="B10" s="32"/>
      <c r="I10" s="16" t="s">
        <v>36</v>
      </c>
    </row>
    <row r="11" spans="1:2" ht="12.75">
      <c r="A11" s="26"/>
      <c r="B11" s="16" t="s">
        <v>187</v>
      </c>
    </row>
    <row r="12" spans="1:2" ht="12.75">
      <c r="A12" s="26"/>
      <c r="B12" s="32"/>
    </row>
    <row r="13" spans="1:12" ht="12.75">
      <c r="A13" s="31"/>
      <c r="B13" s="194" t="s">
        <v>259</v>
      </c>
      <c r="C13" s="194"/>
      <c r="D13" s="194"/>
      <c r="E13" s="194"/>
      <c r="F13" s="194"/>
      <c r="G13" s="194"/>
      <c r="H13" s="194"/>
      <c r="I13" s="194"/>
      <c r="J13" s="194"/>
      <c r="K13" s="194"/>
      <c r="L13" s="194"/>
    </row>
    <row r="14" spans="1:12" ht="12.75">
      <c r="A14" s="31"/>
      <c r="B14" s="194"/>
      <c r="C14" s="194"/>
      <c r="D14" s="194"/>
      <c r="E14" s="194"/>
      <c r="F14" s="194"/>
      <c r="G14" s="194"/>
      <c r="H14" s="194"/>
      <c r="I14" s="194"/>
      <c r="J14" s="194"/>
      <c r="K14" s="194"/>
      <c r="L14" s="194"/>
    </row>
    <row r="15" ht="12.75">
      <c r="A15" s="31"/>
    </row>
    <row r="16" spans="1:12" ht="47.25" customHeight="1">
      <c r="A16" s="31"/>
      <c r="B16" s="194" t="s">
        <v>235</v>
      </c>
      <c r="C16" s="194"/>
      <c r="D16" s="194"/>
      <c r="E16" s="194"/>
      <c r="F16" s="194"/>
      <c r="G16" s="194"/>
      <c r="H16" s="194"/>
      <c r="I16" s="194"/>
      <c r="J16" s="194"/>
      <c r="K16" s="194"/>
      <c r="L16" s="194"/>
    </row>
    <row r="17" spans="1:12" ht="18" customHeight="1">
      <c r="A17" s="31"/>
      <c r="B17" s="189" t="s">
        <v>246</v>
      </c>
      <c r="C17" s="189"/>
      <c r="D17" s="189"/>
      <c r="E17" s="189"/>
      <c r="F17" s="189"/>
      <c r="G17" s="189"/>
      <c r="H17" s="189"/>
      <c r="I17" s="189"/>
      <c r="J17" s="189"/>
      <c r="K17" s="189"/>
      <c r="L17" s="189"/>
    </row>
    <row r="18" spans="1:12" ht="12.75">
      <c r="A18" s="31"/>
      <c r="B18" s="189"/>
      <c r="C18" s="189"/>
      <c r="D18" s="189"/>
      <c r="E18" s="189"/>
      <c r="F18" s="189"/>
      <c r="G18" s="189"/>
      <c r="H18" s="189"/>
      <c r="I18" s="189"/>
      <c r="J18" s="189"/>
      <c r="K18" s="189"/>
      <c r="L18" s="189"/>
    </row>
    <row r="19" ht="12.75">
      <c r="A19" s="31"/>
    </row>
    <row r="20" spans="1:2" ht="12.75">
      <c r="A20" s="26" t="s">
        <v>55</v>
      </c>
      <c r="B20" s="32" t="s">
        <v>102</v>
      </c>
    </row>
    <row r="21" spans="1:12" ht="12.75">
      <c r="A21" s="26"/>
      <c r="B21" s="189" t="s">
        <v>247</v>
      </c>
      <c r="C21" s="189"/>
      <c r="D21" s="189"/>
      <c r="E21" s="189"/>
      <c r="F21" s="189"/>
      <c r="G21" s="189"/>
      <c r="H21" s="189"/>
      <c r="I21" s="189"/>
      <c r="J21" s="189"/>
      <c r="K21" s="189"/>
      <c r="L21" s="189"/>
    </row>
    <row r="22" spans="1:12" ht="51.75" customHeight="1">
      <c r="A22" s="26"/>
      <c r="B22" s="189"/>
      <c r="C22" s="189"/>
      <c r="D22" s="189"/>
      <c r="E22" s="189"/>
      <c r="F22" s="189"/>
      <c r="G22" s="189"/>
      <c r="H22" s="189"/>
      <c r="I22" s="189"/>
      <c r="J22" s="189"/>
      <c r="K22" s="189"/>
      <c r="L22" s="189"/>
    </row>
    <row r="23" ht="12.75">
      <c r="A23" s="31"/>
    </row>
    <row r="24" spans="1:2" ht="12.75">
      <c r="A24" s="26" t="s">
        <v>56</v>
      </c>
      <c r="B24" s="32" t="s">
        <v>57</v>
      </c>
    </row>
    <row r="25" spans="1:2" ht="12.75">
      <c r="A25" s="26"/>
      <c r="B25" s="16" t="s">
        <v>260</v>
      </c>
    </row>
    <row r="26" spans="1:2" ht="12.75">
      <c r="A26" s="31"/>
      <c r="B26" s="16" t="s">
        <v>251</v>
      </c>
    </row>
    <row r="27" ht="12.75">
      <c r="A27" s="31"/>
    </row>
    <row r="28" spans="1:2" ht="12.75">
      <c r="A28" s="26" t="s">
        <v>58</v>
      </c>
      <c r="B28" s="32" t="s">
        <v>166</v>
      </c>
    </row>
    <row r="29" spans="1:12" ht="12.75" customHeight="1">
      <c r="A29" s="31"/>
      <c r="B29" s="194" t="s">
        <v>167</v>
      </c>
      <c r="C29" s="194"/>
      <c r="D29" s="194"/>
      <c r="E29" s="194"/>
      <c r="F29" s="194"/>
      <c r="G29" s="194"/>
      <c r="H29" s="194"/>
      <c r="I29" s="194"/>
      <c r="J29" s="194"/>
      <c r="K29" s="194"/>
      <c r="L29" s="194"/>
    </row>
    <row r="30" spans="1:12" ht="6" customHeight="1">
      <c r="A30" s="31"/>
      <c r="B30" s="194"/>
      <c r="C30" s="194"/>
      <c r="D30" s="194"/>
      <c r="E30" s="194"/>
      <c r="F30" s="194"/>
      <c r="G30" s="194"/>
      <c r="H30" s="194"/>
      <c r="I30" s="194"/>
      <c r="J30" s="194"/>
      <c r="K30" s="194"/>
      <c r="L30" s="194"/>
    </row>
    <row r="31" ht="12.75">
      <c r="A31" s="31"/>
    </row>
    <row r="32" spans="1:2" ht="12.75">
      <c r="A32" s="26" t="s">
        <v>59</v>
      </c>
      <c r="B32" s="32" t="s">
        <v>60</v>
      </c>
    </row>
    <row r="33" spans="1:12" ht="12.75">
      <c r="A33" s="31"/>
      <c r="B33" s="194" t="s">
        <v>103</v>
      </c>
      <c r="C33" s="194"/>
      <c r="D33" s="194"/>
      <c r="E33" s="194"/>
      <c r="F33" s="194"/>
      <c r="G33" s="194"/>
      <c r="H33" s="194"/>
      <c r="I33" s="194"/>
      <c r="J33" s="194"/>
      <c r="K33" s="194"/>
      <c r="L33" s="194"/>
    </row>
    <row r="34" spans="1:12" ht="0.75" customHeight="1">
      <c r="A34" s="31"/>
      <c r="B34" s="194"/>
      <c r="C34" s="194"/>
      <c r="D34" s="194"/>
      <c r="E34" s="194"/>
      <c r="F34" s="194"/>
      <c r="G34" s="194"/>
      <c r="H34" s="194"/>
      <c r="I34" s="194"/>
      <c r="J34" s="194"/>
      <c r="K34" s="194"/>
      <c r="L34" s="194"/>
    </row>
    <row r="35" ht="12.75">
      <c r="A35" s="31"/>
    </row>
    <row r="36" spans="1:6" ht="12.75">
      <c r="A36" s="26" t="s">
        <v>61</v>
      </c>
      <c r="B36" s="32" t="s">
        <v>62</v>
      </c>
      <c r="F36" s="16" t="s">
        <v>36</v>
      </c>
    </row>
    <row r="37" spans="1:12" ht="13.5" customHeight="1">
      <c r="A37" s="31"/>
      <c r="B37" s="194" t="s">
        <v>261</v>
      </c>
      <c r="C37" s="194"/>
      <c r="D37" s="194"/>
      <c r="E37" s="194"/>
      <c r="F37" s="194"/>
      <c r="G37" s="194"/>
      <c r="H37" s="194"/>
      <c r="I37" s="194"/>
      <c r="J37" s="194"/>
      <c r="K37" s="194"/>
      <c r="L37" s="194"/>
    </row>
    <row r="38" spans="1:12" ht="3.75" customHeight="1">
      <c r="A38" s="31"/>
      <c r="B38" s="194"/>
      <c r="C38" s="194"/>
      <c r="D38" s="194"/>
      <c r="E38" s="194"/>
      <c r="F38" s="194"/>
      <c r="G38" s="194"/>
      <c r="H38" s="194"/>
      <c r="I38" s="194"/>
      <c r="J38" s="194"/>
      <c r="K38" s="194"/>
      <c r="L38" s="194"/>
    </row>
    <row r="39" spans="1:12" ht="12.75">
      <c r="A39" s="31"/>
      <c r="B39" s="64"/>
      <c r="C39" s="64"/>
      <c r="D39" s="64"/>
      <c r="E39" s="64"/>
      <c r="F39" s="64"/>
      <c r="G39" s="64"/>
      <c r="H39" s="64"/>
      <c r="I39" s="64"/>
      <c r="J39" s="64"/>
      <c r="K39" s="64"/>
      <c r="L39" s="64"/>
    </row>
    <row r="40" spans="1:12" ht="12.75">
      <c r="A40" s="26" t="s">
        <v>63</v>
      </c>
      <c r="B40" s="32" t="s">
        <v>64</v>
      </c>
      <c r="I40" s="34"/>
      <c r="J40" s="34"/>
      <c r="K40" s="34"/>
      <c r="L40" s="34"/>
    </row>
    <row r="41" spans="1:12" ht="12.75">
      <c r="A41" s="26"/>
      <c r="B41" s="33" t="s">
        <v>99</v>
      </c>
      <c r="C41" s="33"/>
      <c r="D41" s="33"/>
      <c r="E41" s="33"/>
      <c r="F41" s="33"/>
      <c r="G41" s="33"/>
      <c r="H41" s="33"/>
      <c r="I41" s="66"/>
      <c r="J41" s="66"/>
      <c r="K41" s="66"/>
      <c r="L41" s="66"/>
    </row>
    <row r="42" spans="1:12" ht="12.75">
      <c r="A42" s="31"/>
      <c r="I42" s="34"/>
      <c r="J42" s="34"/>
      <c r="K42" s="34"/>
      <c r="L42" s="34"/>
    </row>
    <row r="43" spans="1:19" ht="12.75">
      <c r="A43" s="39" t="s">
        <v>65</v>
      </c>
      <c r="B43" s="40" t="s">
        <v>133</v>
      </c>
      <c r="C43" s="34"/>
      <c r="D43" s="34"/>
      <c r="E43" s="34"/>
      <c r="F43" s="34"/>
      <c r="G43" s="34"/>
      <c r="H43" s="34"/>
      <c r="I43" s="34"/>
      <c r="J43" s="34"/>
      <c r="K43" s="34"/>
      <c r="L43" s="34"/>
      <c r="M43" s="34"/>
      <c r="N43" s="34"/>
      <c r="O43" s="34"/>
      <c r="P43" s="34"/>
      <c r="Q43" s="34"/>
      <c r="R43" s="34"/>
      <c r="S43" s="34"/>
    </row>
    <row r="44" spans="1:19" ht="12.75">
      <c r="A44" s="39"/>
      <c r="B44" s="189" t="s">
        <v>16</v>
      </c>
      <c r="C44" s="189"/>
      <c r="D44" s="189"/>
      <c r="E44" s="189"/>
      <c r="F44" s="189"/>
      <c r="G44" s="189"/>
      <c r="H44" s="189"/>
      <c r="I44" s="189"/>
      <c r="J44" s="189"/>
      <c r="K44" s="189"/>
      <c r="L44" s="189"/>
      <c r="M44" s="34"/>
      <c r="N44" s="34"/>
      <c r="O44" s="34"/>
      <c r="P44" s="34"/>
      <c r="Q44" s="34"/>
      <c r="R44" s="34"/>
      <c r="S44" s="34"/>
    </row>
    <row r="45" spans="1:19" ht="12.75">
      <c r="A45" s="39"/>
      <c r="B45" s="189"/>
      <c r="C45" s="189"/>
      <c r="D45" s="189"/>
      <c r="E45" s="189"/>
      <c r="F45" s="189"/>
      <c r="G45" s="189"/>
      <c r="H45" s="189"/>
      <c r="I45" s="189"/>
      <c r="J45" s="189"/>
      <c r="K45" s="189"/>
      <c r="L45" s="189"/>
      <c r="M45" s="34"/>
      <c r="N45" s="34"/>
      <c r="O45" s="34"/>
      <c r="P45" s="34"/>
      <c r="Q45" s="34"/>
      <c r="R45" s="34"/>
      <c r="S45" s="34"/>
    </row>
    <row r="46" spans="1:19" ht="12.75">
      <c r="A46" s="39"/>
      <c r="B46" s="40" t="s">
        <v>36</v>
      </c>
      <c r="C46" s="58"/>
      <c r="D46" s="58"/>
      <c r="E46" s="58"/>
      <c r="F46" s="58"/>
      <c r="G46" s="58"/>
      <c r="H46" s="58"/>
      <c r="I46" s="58"/>
      <c r="J46" s="58"/>
      <c r="K46" s="58"/>
      <c r="L46" s="58"/>
      <c r="M46" s="34"/>
      <c r="N46" s="34"/>
      <c r="O46" s="34"/>
      <c r="P46" s="34"/>
      <c r="Q46" s="34"/>
      <c r="R46" s="34"/>
      <c r="S46" s="34"/>
    </row>
    <row r="47" spans="1:19" ht="12.75">
      <c r="A47" s="39"/>
      <c r="B47" s="9" t="s">
        <v>262</v>
      </c>
      <c r="C47" s="34"/>
      <c r="D47" s="34"/>
      <c r="E47" s="34"/>
      <c r="F47" s="34"/>
      <c r="G47" s="34"/>
      <c r="H47" s="34"/>
      <c r="I47" s="34"/>
      <c r="J47" s="34"/>
      <c r="K47" s="34"/>
      <c r="L47" s="34"/>
      <c r="M47" s="34"/>
      <c r="N47" s="34"/>
      <c r="O47" s="34"/>
      <c r="P47" s="34"/>
      <c r="Q47" s="34"/>
      <c r="R47" s="34"/>
      <c r="S47" s="34"/>
    </row>
    <row r="48" spans="1:19" ht="24" customHeight="1" thickBot="1">
      <c r="A48" s="39"/>
      <c r="B48" s="9"/>
      <c r="C48" s="34"/>
      <c r="D48" s="34"/>
      <c r="E48" s="34"/>
      <c r="F48" s="34"/>
      <c r="G48" s="34"/>
      <c r="H48" s="34"/>
      <c r="I48" s="73"/>
      <c r="J48" s="73"/>
      <c r="K48" s="73"/>
      <c r="L48" s="82"/>
      <c r="M48" s="34"/>
      <c r="N48" s="34"/>
      <c r="O48" s="34"/>
      <c r="P48" s="34"/>
      <c r="Q48" s="34"/>
      <c r="R48" s="34"/>
      <c r="S48" s="34"/>
    </row>
    <row r="49" spans="1:19" ht="25.5">
      <c r="A49" s="39"/>
      <c r="I49" s="77" t="s">
        <v>24</v>
      </c>
      <c r="J49" s="77" t="s">
        <v>24</v>
      </c>
      <c r="K49" s="34"/>
      <c r="L49" s="77" t="s">
        <v>24</v>
      </c>
      <c r="M49" s="34"/>
      <c r="N49" s="34"/>
      <c r="O49" s="34"/>
      <c r="P49" s="34"/>
      <c r="Q49" s="34"/>
      <c r="R49" s="34"/>
      <c r="S49" s="34"/>
    </row>
    <row r="50" spans="1:19" ht="12.75">
      <c r="A50" s="39"/>
      <c r="B50" s="34" t="s">
        <v>146</v>
      </c>
      <c r="C50" s="34"/>
      <c r="D50" s="34"/>
      <c r="E50" s="34"/>
      <c r="F50" s="34"/>
      <c r="G50" s="34"/>
      <c r="H50" s="34"/>
      <c r="I50" s="78" t="s">
        <v>279</v>
      </c>
      <c r="J50" s="78" t="s">
        <v>279</v>
      </c>
      <c r="K50" s="34"/>
      <c r="L50" s="78" t="s">
        <v>279</v>
      </c>
      <c r="M50" s="34"/>
      <c r="N50" s="34"/>
      <c r="O50" s="34"/>
      <c r="P50" s="34"/>
      <c r="Q50" s="34"/>
      <c r="R50" s="34"/>
      <c r="S50" s="34"/>
    </row>
    <row r="51" spans="1:19" ht="12.75">
      <c r="A51" s="39"/>
      <c r="B51" s="83"/>
      <c r="C51" s="83"/>
      <c r="D51" s="83"/>
      <c r="E51" s="83"/>
      <c r="F51" s="83"/>
      <c r="G51" s="34"/>
      <c r="I51" s="39" t="s">
        <v>147</v>
      </c>
      <c r="J51" s="39" t="s">
        <v>148</v>
      </c>
      <c r="L51" s="39" t="s">
        <v>134</v>
      </c>
      <c r="M51" s="34"/>
      <c r="N51" s="34"/>
      <c r="O51" s="34"/>
      <c r="P51" s="34"/>
      <c r="Q51" s="34"/>
      <c r="R51" s="34"/>
      <c r="S51" s="34"/>
    </row>
    <row r="52" spans="1:19" ht="13.5" thickBot="1">
      <c r="A52" s="39"/>
      <c r="B52" s="83"/>
      <c r="C52" s="83"/>
      <c r="D52" s="83"/>
      <c r="E52" s="83"/>
      <c r="F52" s="83"/>
      <c r="G52" s="34"/>
      <c r="I52" s="42" t="s">
        <v>132</v>
      </c>
      <c r="J52" s="42" t="s">
        <v>132</v>
      </c>
      <c r="K52" s="73"/>
      <c r="L52" s="42" t="s">
        <v>132</v>
      </c>
      <c r="M52" s="34"/>
      <c r="N52" s="34"/>
      <c r="O52" s="34"/>
      <c r="P52" s="34"/>
      <c r="Q52" s="34"/>
      <c r="R52" s="34"/>
      <c r="S52" s="34"/>
    </row>
    <row r="53" spans="1:19" ht="12.75">
      <c r="A53" s="39"/>
      <c r="B53" s="79" t="s">
        <v>39</v>
      </c>
      <c r="C53" s="81"/>
      <c r="D53" s="81"/>
      <c r="E53" s="81"/>
      <c r="F53" s="81"/>
      <c r="I53" s="84"/>
      <c r="J53" s="84"/>
      <c r="L53" s="84"/>
      <c r="M53" s="34"/>
      <c r="N53" s="34"/>
      <c r="O53" s="34"/>
      <c r="P53" s="34"/>
      <c r="Q53" s="34"/>
      <c r="R53" s="34"/>
      <c r="S53" s="34"/>
    </row>
    <row r="54" spans="1:19" ht="12.75">
      <c r="A54" s="39"/>
      <c r="B54" s="81" t="s">
        <v>151</v>
      </c>
      <c r="C54" s="81"/>
      <c r="D54" s="81"/>
      <c r="E54" s="81"/>
      <c r="F54" s="81"/>
      <c r="I54" s="109">
        <v>0</v>
      </c>
      <c r="J54" s="153">
        <v>1441.0900946259999</v>
      </c>
      <c r="L54" s="153">
        <f>SUM(I54:J54)</f>
        <v>1441.0900946259999</v>
      </c>
      <c r="M54" s="34"/>
      <c r="N54" s="34"/>
      <c r="O54" s="34"/>
      <c r="P54" s="34"/>
      <c r="Q54" s="34"/>
      <c r="R54" s="34"/>
      <c r="S54" s="34"/>
    </row>
    <row r="55" spans="1:19" ht="12.75">
      <c r="A55" s="39"/>
      <c r="B55" s="81"/>
      <c r="C55" s="81"/>
      <c r="D55" s="81"/>
      <c r="E55" s="81"/>
      <c r="F55" s="81"/>
      <c r="I55" s="153"/>
      <c r="J55" s="153"/>
      <c r="L55" s="153"/>
      <c r="M55" s="34"/>
      <c r="N55" s="34"/>
      <c r="O55" s="34"/>
      <c r="P55" s="34"/>
      <c r="Q55" s="34"/>
      <c r="R55" s="34"/>
      <c r="S55" s="34"/>
    </row>
    <row r="56" spans="1:19" ht="12.75">
      <c r="A56" s="39"/>
      <c r="B56" s="79" t="s">
        <v>135</v>
      </c>
      <c r="I56" s="142"/>
      <c r="J56" s="142"/>
      <c r="L56" s="153"/>
      <c r="M56" s="34"/>
      <c r="N56" s="34"/>
      <c r="O56" s="34"/>
      <c r="P56" s="34"/>
      <c r="Q56" s="34"/>
      <c r="R56" s="34"/>
      <c r="S56" s="34"/>
    </row>
    <row r="57" spans="1:19" ht="12.75">
      <c r="A57" s="39"/>
      <c r="B57" s="16" t="s">
        <v>191</v>
      </c>
      <c r="C57" s="34"/>
      <c r="D57" s="34"/>
      <c r="E57" s="34"/>
      <c r="I57" s="154">
        <v>-660</v>
      </c>
      <c r="J57" s="154">
        <v>-607</v>
      </c>
      <c r="K57" s="34"/>
      <c r="L57" s="155">
        <f>SUM(I57:J57)</f>
        <v>-1267</v>
      </c>
      <c r="M57" s="34"/>
      <c r="N57" s="34"/>
      <c r="O57" s="34"/>
      <c r="P57" s="34"/>
      <c r="Q57" s="34"/>
      <c r="R57" s="34"/>
      <c r="S57" s="34"/>
    </row>
    <row r="58" spans="1:19" ht="13.5" thickBot="1">
      <c r="A58" s="39"/>
      <c r="B58" s="16" t="s">
        <v>190</v>
      </c>
      <c r="C58" s="34"/>
      <c r="D58" s="34"/>
      <c r="E58" s="34"/>
      <c r="I58" s="156">
        <v>0</v>
      </c>
      <c r="J58" s="156">
        <v>0</v>
      </c>
      <c r="K58" s="73"/>
      <c r="L58" s="156">
        <v>0</v>
      </c>
      <c r="M58" s="34"/>
      <c r="N58" s="34"/>
      <c r="O58" s="34"/>
      <c r="P58" s="34"/>
      <c r="Q58" s="34"/>
      <c r="R58" s="34"/>
      <c r="S58" s="34"/>
    </row>
    <row r="59" spans="1:19" ht="13.5" thickBot="1">
      <c r="A59" s="39"/>
      <c r="B59" s="16" t="s">
        <v>230</v>
      </c>
      <c r="C59" s="34"/>
      <c r="D59" s="34"/>
      <c r="E59" s="34"/>
      <c r="I59" s="157">
        <f>SUM(I57:I58)</f>
        <v>-660</v>
      </c>
      <c r="J59" s="157">
        <f>SUM(J57:J58)</f>
        <v>-607</v>
      </c>
      <c r="K59" s="82"/>
      <c r="L59" s="157">
        <f>SUM(L57:L58)</f>
        <v>-1267</v>
      </c>
      <c r="M59" s="34"/>
      <c r="N59" s="34"/>
      <c r="O59" s="34"/>
      <c r="P59" s="34"/>
      <c r="Q59" s="34"/>
      <c r="R59" s="34"/>
      <c r="S59" s="34"/>
    </row>
    <row r="60" spans="1:19" ht="12.75">
      <c r="A60" s="39"/>
      <c r="B60" s="16" t="s">
        <v>36</v>
      </c>
      <c r="C60" s="34"/>
      <c r="D60" s="34"/>
      <c r="E60" s="34"/>
      <c r="I60" s="80" t="s">
        <v>36</v>
      </c>
      <c r="J60" s="80" t="s">
        <v>36</v>
      </c>
      <c r="K60" s="80" t="s">
        <v>36</v>
      </c>
      <c r="L60" s="80" t="s">
        <v>36</v>
      </c>
      <c r="M60" s="34" t="s">
        <v>36</v>
      </c>
      <c r="N60" s="34"/>
      <c r="O60" s="34"/>
      <c r="P60" s="34"/>
      <c r="Q60" s="34"/>
      <c r="R60" s="34"/>
      <c r="S60" s="34"/>
    </row>
    <row r="61" spans="1:19" ht="12.75">
      <c r="A61" s="39"/>
      <c r="B61" s="16" t="s">
        <v>263</v>
      </c>
      <c r="C61" s="34"/>
      <c r="D61" s="34"/>
      <c r="E61" s="34"/>
      <c r="I61" s="80"/>
      <c r="J61" s="80"/>
      <c r="K61" s="34"/>
      <c r="L61" s="85"/>
      <c r="M61" s="34"/>
      <c r="N61" s="34"/>
      <c r="O61" s="34"/>
      <c r="P61" s="34"/>
      <c r="Q61" s="34"/>
      <c r="R61" s="34"/>
      <c r="S61" s="34"/>
    </row>
    <row r="62" spans="1:19" ht="12.75">
      <c r="A62" s="39"/>
      <c r="B62" s="9"/>
      <c r="M62" s="34"/>
      <c r="N62" s="34"/>
      <c r="O62" s="34"/>
      <c r="P62" s="34"/>
      <c r="Q62" s="34"/>
      <c r="R62" s="34"/>
      <c r="S62" s="34"/>
    </row>
    <row r="63" spans="1:19" ht="30" customHeight="1" thickBot="1">
      <c r="A63" s="41"/>
      <c r="C63" s="34"/>
      <c r="D63" s="34"/>
      <c r="E63" s="34"/>
      <c r="F63" s="34"/>
      <c r="G63" s="34"/>
      <c r="H63" s="34"/>
      <c r="I63" s="73"/>
      <c r="J63" s="73"/>
      <c r="K63" s="73"/>
      <c r="L63" s="82"/>
      <c r="M63" s="34"/>
      <c r="N63" s="34"/>
      <c r="O63" s="34"/>
      <c r="P63" s="34"/>
      <c r="Q63" s="34"/>
      <c r="R63" s="34"/>
      <c r="S63" s="34"/>
    </row>
    <row r="64" spans="1:12" ht="25.5">
      <c r="A64" s="31"/>
      <c r="I64" s="77" t="s">
        <v>149</v>
      </c>
      <c r="J64" s="77" t="s">
        <v>149</v>
      </c>
      <c r="K64" s="34"/>
      <c r="L64" s="77" t="s">
        <v>149</v>
      </c>
    </row>
    <row r="65" spans="1:12" ht="12.75">
      <c r="A65" s="31"/>
      <c r="B65" s="34" t="s">
        <v>146</v>
      </c>
      <c r="C65" s="34"/>
      <c r="D65" s="34"/>
      <c r="E65" s="34"/>
      <c r="F65" s="34"/>
      <c r="G65" s="34"/>
      <c r="H65" s="34"/>
      <c r="I65" s="78" t="s">
        <v>279</v>
      </c>
      <c r="J65" s="78" t="s">
        <v>279</v>
      </c>
      <c r="K65" s="34"/>
      <c r="L65" s="78" t="s">
        <v>279</v>
      </c>
    </row>
    <row r="66" spans="1:12" ht="12.75">
      <c r="A66" s="31"/>
      <c r="B66" s="34"/>
      <c r="C66" s="34"/>
      <c r="D66" s="34"/>
      <c r="E66" s="34"/>
      <c r="F66" s="34"/>
      <c r="G66" s="34"/>
      <c r="I66" s="39" t="s">
        <v>147</v>
      </c>
      <c r="J66" s="39" t="s">
        <v>148</v>
      </c>
      <c r="K66" s="34"/>
      <c r="L66" s="39" t="s">
        <v>134</v>
      </c>
    </row>
    <row r="67" spans="1:12" ht="13.5" thickBot="1">
      <c r="A67" s="31"/>
      <c r="B67" s="34"/>
      <c r="C67" s="34"/>
      <c r="D67" s="34"/>
      <c r="E67" s="34"/>
      <c r="F67" s="34"/>
      <c r="G67" s="34"/>
      <c r="I67" s="42" t="s">
        <v>132</v>
      </c>
      <c r="J67" s="42" t="s">
        <v>132</v>
      </c>
      <c r="K67" s="73"/>
      <c r="L67" s="42" t="s">
        <v>132</v>
      </c>
    </row>
    <row r="68" spans="1:12" ht="12.75">
      <c r="A68" s="31"/>
      <c r="B68" s="79" t="s">
        <v>39</v>
      </c>
      <c r="I68" s="52"/>
      <c r="J68" s="52"/>
      <c r="L68" s="52"/>
    </row>
    <row r="69" spans="1:12" ht="12.75">
      <c r="A69" s="31"/>
      <c r="B69" s="16" t="s">
        <v>151</v>
      </c>
      <c r="I69" s="109">
        <v>0</v>
      </c>
      <c r="J69" s="142">
        <v>3693.427701436</v>
      </c>
      <c r="L69" s="142">
        <f>SUM(I69:J69)</f>
        <v>3693.427701436</v>
      </c>
    </row>
    <row r="70" spans="1:12" ht="12.75">
      <c r="A70" s="31"/>
      <c r="I70" s="142"/>
      <c r="J70" s="142"/>
      <c r="L70" s="142"/>
    </row>
    <row r="71" spans="1:12" ht="12.75">
      <c r="A71" s="31"/>
      <c r="B71" s="79" t="s">
        <v>135</v>
      </c>
      <c r="I71" s="142"/>
      <c r="J71" s="142"/>
      <c r="L71" s="142"/>
    </row>
    <row r="72" spans="1:15" ht="12.75">
      <c r="A72" s="31"/>
      <c r="B72" s="16" t="s">
        <v>218</v>
      </c>
      <c r="C72" s="34"/>
      <c r="D72" s="34"/>
      <c r="I72" s="154">
        <v>-2571.1804</v>
      </c>
      <c r="J72" s="154">
        <v>-1792.8462886450002</v>
      </c>
      <c r="K72" s="34"/>
      <c r="L72" s="154">
        <f>SUM(I72:J72)</f>
        <v>-4364.026688645001</v>
      </c>
      <c r="M72" s="200"/>
      <c r="N72" s="200"/>
      <c r="O72" s="200"/>
    </row>
    <row r="73" spans="1:15" ht="13.5" thickBot="1">
      <c r="A73" s="31"/>
      <c r="B73" s="16" t="s">
        <v>190</v>
      </c>
      <c r="C73" s="34"/>
      <c r="D73" s="34"/>
      <c r="I73" s="156">
        <v>0</v>
      </c>
      <c r="J73" s="156">
        <v>0</v>
      </c>
      <c r="K73" s="73"/>
      <c r="L73" s="156">
        <v>0</v>
      </c>
      <c r="M73" s="200"/>
      <c r="N73" s="200"/>
      <c r="O73" s="200"/>
    </row>
    <row r="74" spans="1:15" ht="13.5" thickBot="1">
      <c r="A74" s="31"/>
      <c r="B74" s="16" t="s">
        <v>219</v>
      </c>
      <c r="C74" s="34"/>
      <c r="D74" s="34"/>
      <c r="I74" s="157">
        <f>SUM(I72:I73)</f>
        <v>-2571.1804</v>
      </c>
      <c r="J74" s="157">
        <f>SUM(J72:J73)</f>
        <v>-1792.8462886450002</v>
      </c>
      <c r="K74" s="82"/>
      <c r="L74" s="157">
        <f>SUM(L72:L73)</f>
        <v>-4364.026688645001</v>
      </c>
      <c r="M74" s="200"/>
      <c r="N74" s="200"/>
      <c r="O74" s="200"/>
    </row>
    <row r="75" spans="1:12" ht="12.75">
      <c r="A75" s="31"/>
      <c r="B75" s="16" t="s">
        <v>36</v>
      </c>
      <c r="C75" s="34"/>
      <c r="D75" s="34"/>
      <c r="I75" s="86"/>
      <c r="J75" s="86"/>
      <c r="K75" s="86"/>
      <c r="L75" s="86"/>
    </row>
    <row r="76" spans="1:12" ht="12.75">
      <c r="A76" s="31"/>
      <c r="B76" s="16" t="s">
        <v>263</v>
      </c>
      <c r="I76" s="34"/>
      <c r="J76" s="34"/>
      <c r="K76" s="34"/>
      <c r="L76" s="34"/>
    </row>
    <row r="77" spans="1:2" ht="12.75">
      <c r="A77" s="31"/>
      <c r="B77" s="9"/>
    </row>
    <row r="78" ht="12.75">
      <c r="A78" s="31"/>
    </row>
    <row r="79" ht="12.75">
      <c r="A79" s="31"/>
    </row>
    <row r="80" spans="1:2" ht="12.75">
      <c r="A80" s="26" t="s">
        <v>66</v>
      </c>
      <c r="B80" s="32" t="s">
        <v>95</v>
      </c>
    </row>
    <row r="81" spans="1:12" ht="12.75">
      <c r="A81" s="31"/>
      <c r="B81" s="194" t="s">
        <v>104</v>
      </c>
      <c r="C81" s="194"/>
      <c r="D81" s="194"/>
      <c r="E81" s="194"/>
      <c r="F81" s="194"/>
      <c r="G81" s="194"/>
      <c r="H81" s="194"/>
      <c r="I81" s="194"/>
      <c r="J81" s="194"/>
      <c r="K81" s="194"/>
      <c r="L81" s="194"/>
    </row>
    <row r="82" spans="1:12" ht="12.75">
      <c r="A82" s="31"/>
      <c r="B82" s="194"/>
      <c r="C82" s="194"/>
      <c r="D82" s="194"/>
      <c r="E82" s="194"/>
      <c r="F82" s="194"/>
      <c r="G82" s="194"/>
      <c r="H82" s="194"/>
      <c r="I82" s="194"/>
      <c r="J82" s="194"/>
      <c r="K82" s="194"/>
      <c r="L82" s="194"/>
    </row>
    <row r="83" ht="12.75">
      <c r="A83" s="31"/>
    </row>
    <row r="84" spans="1:2" ht="12.75">
      <c r="A84" s="26" t="s">
        <v>67</v>
      </c>
      <c r="B84" s="32" t="s">
        <v>96</v>
      </c>
    </row>
    <row r="85" spans="1:2" ht="12.75">
      <c r="A85" s="26"/>
      <c r="B85" s="16" t="s">
        <v>314</v>
      </c>
    </row>
    <row r="86" spans="1:2" ht="12.75">
      <c r="A86" s="26"/>
      <c r="B86" s="16" t="s">
        <v>316</v>
      </c>
    </row>
    <row r="87" spans="1:2" ht="12.75">
      <c r="A87" s="26"/>
      <c r="B87" s="170"/>
    </row>
    <row r="88" spans="1:13" ht="12.75">
      <c r="A88" s="26"/>
      <c r="B88" s="16" t="s">
        <v>321</v>
      </c>
      <c r="M88" s="16"/>
    </row>
    <row r="89" spans="1:13" ht="12.75">
      <c r="A89" s="26"/>
      <c r="B89" s="16" t="s">
        <v>315</v>
      </c>
      <c r="M89" s="16"/>
    </row>
    <row r="90" spans="1:12" ht="12.75">
      <c r="A90" s="31"/>
      <c r="B90" s="65"/>
      <c r="C90" s="65"/>
      <c r="D90" s="65"/>
      <c r="E90" s="65"/>
      <c r="F90" s="65"/>
      <c r="G90" s="65"/>
      <c r="H90" s="65"/>
      <c r="I90" s="65"/>
      <c r="J90" s="65"/>
      <c r="K90" s="65"/>
      <c r="L90" s="65"/>
    </row>
    <row r="91" spans="1:2" ht="12.75">
      <c r="A91" s="26" t="s">
        <v>68</v>
      </c>
      <c r="B91" s="32" t="s">
        <v>164</v>
      </c>
    </row>
    <row r="92" spans="1:2" ht="12.75">
      <c r="A92" s="31"/>
      <c r="B92" s="16" t="s">
        <v>305</v>
      </c>
    </row>
    <row r="93" ht="12.75">
      <c r="A93" s="31"/>
    </row>
    <row r="94" spans="1:2" ht="12.75">
      <c r="A94" s="26" t="s">
        <v>69</v>
      </c>
      <c r="B94" s="32" t="s">
        <v>70</v>
      </c>
    </row>
    <row r="95" spans="1:2" ht="12.75">
      <c r="A95" s="31"/>
      <c r="B95" s="16" t="s">
        <v>18</v>
      </c>
    </row>
    <row r="96" spans="1:2" ht="12.75">
      <c r="A96" s="31"/>
      <c r="B96" s="16" t="s">
        <v>19</v>
      </c>
    </row>
    <row r="97" ht="12.75">
      <c r="A97" s="31"/>
    </row>
    <row r="98" spans="1:2" ht="12.75">
      <c r="A98" s="26" t="s">
        <v>71</v>
      </c>
      <c r="B98" s="32" t="s">
        <v>72</v>
      </c>
    </row>
    <row r="99" spans="1:10" ht="12.75">
      <c r="A99" s="26"/>
      <c r="B99" s="16" t="s">
        <v>121</v>
      </c>
      <c r="J99" s="31" t="s">
        <v>36</v>
      </c>
    </row>
    <row r="100" spans="1:10" ht="12.75">
      <c r="A100" s="26"/>
      <c r="B100" s="32"/>
      <c r="J100" s="31" t="s">
        <v>36</v>
      </c>
    </row>
    <row r="101" spans="1:2" ht="12.75">
      <c r="A101" s="26" t="s">
        <v>73</v>
      </c>
      <c r="B101" s="32" t="s">
        <v>74</v>
      </c>
    </row>
    <row r="102" spans="1:2" ht="12.75">
      <c r="A102" s="31"/>
      <c r="B102" s="16" t="s">
        <v>97</v>
      </c>
    </row>
    <row r="103" ht="12.75">
      <c r="A103" s="31"/>
    </row>
    <row r="105" spans="1:12" ht="12.75">
      <c r="A105" s="26" t="s">
        <v>76</v>
      </c>
      <c r="B105" s="201" t="s">
        <v>186</v>
      </c>
      <c r="C105" s="194"/>
      <c r="D105" s="194"/>
      <c r="E105" s="194"/>
      <c r="F105" s="194"/>
      <c r="G105" s="194"/>
      <c r="H105" s="194"/>
      <c r="I105" s="194"/>
      <c r="J105" s="194"/>
      <c r="K105" s="194"/>
      <c r="L105" s="194"/>
    </row>
    <row r="106" spans="1:12" ht="12.75">
      <c r="A106" s="26"/>
      <c r="B106" s="194"/>
      <c r="C106" s="194"/>
      <c r="D106" s="194"/>
      <c r="E106" s="194"/>
      <c r="F106" s="194"/>
      <c r="G106" s="194"/>
      <c r="H106" s="194"/>
      <c r="I106" s="194"/>
      <c r="J106" s="194"/>
      <c r="K106" s="194"/>
      <c r="L106" s="194"/>
    </row>
    <row r="107" ht="12.75">
      <c r="A107" s="31"/>
    </row>
    <row r="108" spans="1:24" ht="12.75">
      <c r="A108" s="26" t="s">
        <v>77</v>
      </c>
      <c r="B108" s="32" t="s">
        <v>78</v>
      </c>
      <c r="N108" s="189"/>
      <c r="O108" s="189"/>
      <c r="P108" s="189"/>
      <c r="Q108" s="189"/>
      <c r="R108" s="189"/>
      <c r="S108" s="189"/>
      <c r="T108" s="189"/>
      <c r="U108" s="189"/>
      <c r="V108" s="189"/>
      <c r="W108" s="189"/>
      <c r="X108" s="189"/>
    </row>
    <row r="109" spans="1:24" ht="12.75">
      <c r="A109" s="26"/>
      <c r="B109" s="189" t="s">
        <v>298</v>
      </c>
      <c r="C109" s="189"/>
      <c r="D109" s="189"/>
      <c r="E109" s="189"/>
      <c r="F109" s="189"/>
      <c r="G109" s="189"/>
      <c r="H109" s="189"/>
      <c r="I109" s="189"/>
      <c r="J109" s="189"/>
      <c r="K109" s="189"/>
      <c r="L109" s="189"/>
      <c r="N109" s="58"/>
      <c r="O109" s="58"/>
      <c r="P109" s="58"/>
      <c r="Q109" s="58"/>
      <c r="R109" s="58"/>
      <c r="S109" s="58"/>
      <c r="T109" s="58"/>
      <c r="U109" s="58"/>
      <c r="V109" s="58"/>
      <c r="W109" s="58"/>
      <c r="X109" s="58"/>
    </row>
    <row r="110" spans="1:24" ht="12.75">
      <c r="A110" s="26"/>
      <c r="B110" s="189"/>
      <c r="C110" s="189"/>
      <c r="D110" s="189"/>
      <c r="E110" s="189"/>
      <c r="F110" s="189"/>
      <c r="G110" s="189"/>
      <c r="H110" s="189"/>
      <c r="I110" s="189"/>
      <c r="J110" s="189"/>
      <c r="K110" s="189"/>
      <c r="L110" s="189"/>
      <c r="N110" s="58"/>
      <c r="O110" s="58"/>
      <c r="P110" s="58"/>
      <c r="Q110" s="58"/>
      <c r="R110" s="58"/>
      <c r="S110" s="58"/>
      <c r="T110" s="58"/>
      <c r="U110" s="58"/>
      <c r="V110" s="58"/>
      <c r="W110" s="58"/>
      <c r="X110" s="58"/>
    </row>
    <row r="111" spans="1:24" ht="8.25" customHeight="1">
      <c r="A111" s="26"/>
      <c r="B111" s="189"/>
      <c r="C111" s="189"/>
      <c r="D111" s="189"/>
      <c r="E111" s="189"/>
      <c r="F111" s="189"/>
      <c r="G111" s="189"/>
      <c r="H111" s="189"/>
      <c r="I111" s="189"/>
      <c r="J111" s="189"/>
      <c r="K111" s="189"/>
      <c r="L111" s="189"/>
      <c r="N111" s="58"/>
      <c r="O111" s="58"/>
      <c r="P111" s="58"/>
      <c r="Q111" s="58"/>
      <c r="R111" s="58"/>
      <c r="S111" s="58"/>
      <c r="T111" s="58"/>
      <c r="U111" s="58"/>
      <c r="V111" s="58"/>
      <c r="W111" s="58"/>
      <c r="X111" s="58"/>
    </row>
    <row r="112" spans="1:24" ht="12.75">
      <c r="A112" s="26"/>
      <c r="B112" s="189" t="s">
        <v>313</v>
      </c>
      <c r="C112" s="189"/>
      <c r="D112" s="189"/>
      <c r="E112" s="189"/>
      <c r="F112" s="189"/>
      <c r="G112" s="189"/>
      <c r="H112" s="189"/>
      <c r="I112" s="189"/>
      <c r="J112" s="189"/>
      <c r="K112" s="189"/>
      <c r="L112" s="189"/>
      <c r="N112" s="58"/>
      <c r="O112" s="58"/>
      <c r="P112" s="58"/>
      <c r="Q112" s="58"/>
      <c r="R112" s="58"/>
      <c r="S112" s="58"/>
      <c r="T112" s="58"/>
      <c r="U112" s="58"/>
      <c r="V112" s="58"/>
      <c r="W112" s="58"/>
      <c r="X112" s="58"/>
    </row>
    <row r="113" spans="1:24" ht="18" customHeight="1">
      <c r="A113" s="26"/>
      <c r="B113" s="189"/>
      <c r="C113" s="189"/>
      <c r="D113" s="189"/>
      <c r="E113" s="189"/>
      <c r="F113" s="189"/>
      <c r="G113" s="189"/>
      <c r="H113" s="189"/>
      <c r="I113" s="189"/>
      <c r="J113" s="189"/>
      <c r="K113" s="189"/>
      <c r="L113" s="189"/>
      <c r="N113" s="58"/>
      <c r="O113" s="58"/>
      <c r="P113" s="58"/>
      <c r="Q113" s="58"/>
      <c r="R113" s="58"/>
      <c r="S113" s="58"/>
      <c r="T113" s="58"/>
      <c r="U113" s="58"/>
      <c r="V113" s="58"/>
      <c r="W113" s="58"/>
      <c r="X113" s="58"/>
    </row>
    <row r="114" spans="1:12" s="16" customFormat="1" ht="12.75">
      <c r="A114" s="26"/>
      <c r="B114" s="58"/>
      <c r="C114" s="58"/>
      <c r="D114" s="58"/>
      <c r="E114" s="58"/>
      <c r="F114" s="58"/>
      <c r="G114" s="58"/>
      <c r="H114" s="58"/>
      <c r="I114" s="58"/>
      <c r="J114" s="58"/>
      <c r="K114" s="58"/>
      <c r="L114" s="58"/>
    </row>
    <row r="115" spans="1:12" s="16" customFormat="1" ht="12.75">
      <c r="A115" s="26"/>
      <c r="B115" s="16" t="s">
        <v>311</v>
      </c>
      <c r="H115" s="58"/>
      <c r="I115" s="58"/>
      <c r="J115" s="58"/>
      <c r="K115" s="58"/>
      <c r="L115" s="58"/>
    </row>
    <row r="116" spans="1:12" s="16" customFormat="1" ht="12.75">
      <c r="A116" s="26"/>
      <c r="B116" s="16" t="s">
        <v>310</v>
      </c>
      <c r="H116" s="58"/>
      <c r="I116" s="58"/>
      <c r="J116" s="58"/>
      <c r="K116" s="58"/>
      <c r="L116" s="58"/>
    </row>
    <row r="117" spans="1:12" s="16" customFormat="1" ht="12.75">
      <c r="A117" s="26"/>
      <c r="B117" s="169"/>
      <c r="C117" s="58"/>
      <c r="D117" s="58"/>
      <c r="E117" s="58"/>
      <c r="F117" s="58"/>
      <c r="G117" s="58"/>
      <c r="H117" s="58"/>
      <c r="I117" s="58"/>
      <c r="J117" s="58"/>
      <c r="K117" s="58"/>
      <c r="L117" s="58"/>
    </row>
    <row r="118" spans="1:12" s="16" customFormat="1" ht="12.75">
      <c r="A118" s="26"/>
      <c r="B118" s="16" t="s">
        <v>312</v>
      </c>
      <c r="H118" s="58"/>
      <c r="I118" s="58"/>
      <c r="J118" s="58"/>
      <c r="K118" s="58"/>
      <c r="L118" s="58"/>
    </row>
    <row r="119" spans="1:12" s="16" customFormat="1" ht="12.75">
      <c r="A119" s="26"/>
      <c r="B119" s="16" t="s">
        <v>1</v>
      </c>
      <c r="C119" s="58"/>
      <c r="D119" s="58"/>
      <c r="E119" s="58"/>
      <c r="F119" s="58"/>
      <c r="G119" s="58"/>
      <c r="H119" s="58"/>
      <c r="I119" s="58"/>
      <c r="J119" s="58"/>
      <c r="K119" s="58"/>
      <c r="L119" s="58"/>
    </row>
    <row r="120" spans="1:12" s="16" customFormat="1" ht="12.75">
      <c r="A120" s="26"/>
      <c r="B120" s="16" t="s">
        <v>0</v>
      </c>
      <c r="C120" s="58"/>
      <c r="D120" s="58"/>
      <c r="E120" s="58"/>
      <c r="F120" s="58"/>
      <c r="G120" s="58"/>
      <c r="H120" s="58"/>
      <c r="I120" s="58"/>
      <c r="J120" s="58"/>
      <c r="K120" s="58"/>
      <c r="L120" s="58"/>
    </row>
    <row r="121" spans="1:12" s="16" customFormat="1" ht="12.75">
      <c r="A121" s="26"/>
      <c r="B121" s="58"/>
      <c r="C121" s="58"/>
      <c r="D121" s="58"/>
      <c r="E121" s="58"/>
      <c r="F121" s="58"/>
      <c r="G121" s="58"/>
      <c r="H121" s="58"/>
      <c r="I121" s="58"/>
      <c r="J121" s="58"/>
      <c r="K121" s="58"/>
      <c r="L121" s="58"/>
    </row>
    <row r="122" spans="1:20" ht="12.75">
      <c r="A122" s="26" t="s">
        <v>79</v>
      </c>
      <c r="B122" s="32" t="s">
        <v>80</v>
      </c>
      <c r="N122" s="15"/>
      <c r="O122" s="15"/>
      <c r="P122" s="15"/>
      <c r="Q122" s="22"/>
      <c r="R122" s="22"/>
      <c r="S122" s="22"/>
      <c r="T122" s="15"/>
    </row>
    <row r="123" spans="1:20" ht="12.75">
      <c r="A123" s="26"/>
      <c r="B123" s="189" t="s">
        <v>300</v>
      </c>
      <c r="C123" s="189"/>
      <c r="D123" s="189"/>
      <c r="E123" s="189"/>
      <c r="F123" s="189"/>
      <c r="G123" s="189"/>
      <c r="H123" s="189"/>
      <c r="I123" s="189"/>
      <c r="J123" s="189"/>
      <c r="K123" s="189"/>
      <c r="L123" s="189"/>
      <c r="N123" s="15"/>
      <c r="O123" s="15"/>
      <c r="P123" s="15"/>
      <c r="Q123" s="22"/>
      <c r="R123" s="22"/>
      <c r="S123" s="22"/>
      <c r="T123" s="15"/>
    </row>
    <row r="124" spans="1:20" ht="12.75" customHeight="1">
      <c r="A124" s="26"/>
      <c r="B124" s="189"/>
      <c r="C124" s="189"/>
      <c r="D124" s="189"/>
      <c r="E124" s="189"/>
      <c r="F124" s="189"/>
      <c r="G124" s="189"/>
      <c r="H124" s="189"/>
      <c r="I124" s="189"/>
      <c r="J124" s="189"/>
      <c r="K124" s="189"/>
      <c r="L124" s="189"/>
      <c r="N124" s="15"/>
      <c r="O124" s="15"/>
      <c r="P124" s="15"/>
      <c r="Q124" s="22"/>
      <c r="R124" s="22"/>
      <c r="S124" s="22"/>
      <c r="T124" s="15"/>
    </row>
    <row r="125" spans="1:20" ht="12.75" customHeight="1">
      <c r="A125" s="26"/>
      <c r="B125" s="189"/>
      <c r="C125" s="189"/>
      <c r="D125" s="189"/>
      <c r="E125" s="189"/>
      <c r="F125" s="189"/>
      <c r="G125" s="189"/>
      <c r="H125" s="189"/>
      <c r="I125" s="189"/>
      <c r="J125" s="189"/>
      <c r="K125" s="189"/>
      <c r="L125" s="189"/>
      <c r="N125" s="15"/>
      <c r="O125" s="15"/>
      <c r="P125" s="15"/>
      <c r="Q125" s="22"/>
      <c r="R125" s="22"/>
      <c r="S125" s="22"/>
      <c r="T125" s="15"/>
    </row>
    <row r="126" spans="1:20" ht="11.25" customHeight="1">
      <c r="A126" s="26"/>
      <c r="B126" s="32"/>
      <c r="N126" s="15"/>
      <c r="O126" s="15"/>
      <c r="P126" s="15"/>
      <c r="Q126" s="22"/>
      <c r="R126" s="22"/>
      <c r="S126" s="22"/>
      <c r="T126" s="15"/>
    </row>
    <row r="127" spans="1:20" ht="12" customHeight="1">
      <c r="A127" s="26"/>
      <c r="B127" s="189" t="s">
        <v>299</v>
      </c>
      <c r="C127" s="189"/>
      <c r="D127" s="189"/>
      <c r="E127" s="189"/>
      <c r="F127" s="189"/>
      <c r="G127" s="189"/>
      <c r="H127" s="189"/>
      <c r="I127" s="189"/>
      <c r="J127" s="189"/>
      <c r="K127" s="189"/>
      <c r="L127" s="189"/>
      <c r="N127" s="15"/>
      <c r="O127" s="15"/>
      <c r="P127" s="15"/>
      <c r="Q127" s="22"/>
      <c r="R127" s="22"/>
      <c r="S127" s="22"/>
      <c r="T127" s="15"/>
    </row>
    <row r="128" spans="1:20" ht="35.25" customHeight="1">
      <c r="A128" s="26"/>
      <c r="B128" s="189"/>
      <c r="C128" s="189"/>
      <c r="D128" s="189"/>
      <c r="E128" s="189"/>
      <c r="F128" s="189"/>
      <c r="G128" s="189"/>
      <c r="H128" s="189"/>
      <c r="I128" s="189"/>
      <c r="J128" s="189"/>
      <c r="K128" s="189"/>
      <c r="L128" s="189"/>
      <c r="N128" s="15"/>
      <c r="O128" s="15"/>
      <c r="P128" s="15"/>
      <c r="Q128" s="22"/>
      <c r="R128" s="22"/>
      <c r="S128" s="22"/>
      <c r="T128" s="15"/>
    </row>
    <row r="129" spans="1:20" ht="12.75">
      <c r="A129" s="26"/>
      <c r="B129" s="64"/>
      <c r="C129" s="64"/>
      <c r="D129" s="64"/>
      <c r="E129" s="64"/>
      <c r="F129" s="64"/>
      <c r="G129" s="64"/>
      <c r="H129" s="64"/>
      <c r="I129" s="64"/>
      <c r="J129" s="64"/>
      <c r="K129" s="64"/>
      <c r="L129" s="64"/>
      <c r="N129" s="15"/>
      <c r="O129" s="15"/>
      <c r="P129" s="15"/>
      <c r="Q129" s="22"/>
      <c r="R129" s="22"/>
      <c r="S129" s="22"/>
      <c r="T129" s="15"/>
    </row>
    <row r="130" spans="1:2" ht="12.75">
      <c r="A130" s="26" t="s">
        <v>81</v>
      </c>
      <c r="B130" s="32" t="s">
        <v>82</v>
      </c>
    </row>
    <row r="131" spans="1:20" ht="6" customHeight="1">
      <c r="A131" s="31"/>
      <c r="B131" s="192"/>
      <c r="C131" s="192"/>
      <c r="D131" s="192"/>
      <c r="E131" s="192"/>
      <c r="F131" s="192"/>
      <c r="G131" s="192"/>
      <c r="H131" s="192"/>
      <c r="I131" s="192"/>
      <c r="J131" s="192"/>
      <c r="K131" s="192"/>
      <c r="L131" s="192"/>
      <c r="N131" s="15"/>
      <c r="O131" s="15"/>
      <c r="P131" s="15"/>
      <c r="Q131" s="15"/>
      <c r="R131" s="15"/>
      <c r="S131" s="15"/>
      <c r="T131" s="15"/>
    </row>
    <row r="132" spans="1:20" ht="12.75" customHeight="1">
      <c r="A132" s="31"/>
      <c r="B132" s="76" t="s">
        <v>13</v>
      </c>
      <c r="C132" s="26"/>
      <c r="D132" s="26"/>
      <c r="E132" s="26"/>
      <c r="F132" s="26"/>
      <c r="G132" s="26"/>
      <c r="H132" s="26"/>
      <c r="I132" s="26"/>
      <c r="J132" s="26"/>
      <c r="K132" s="26"/>
      <c r="L132" s="26"/>
      <c r="N132" s="15"/>
      <c r="O132" s="15"/>
      <c r="P132" s="15"/>
      <c r="Q132" s="15"/>
      <c r="R132" s="15"/>
      <c r="S132" s="15"/>
      <c r="T132" s="15"/>
    </row>
    <row r="133" spans="1:20" ht="12.75" customHeight="1">
      <c r="A133" s="31"/>
      <c r="B133" s="76" t="s">
        <v>14</v>
      </c>
      <c r="C133" s="26"/>
      <c r="D133" s="26"/>
      <c r="E133" s="26"/>
      <c r="F133" s="26"/>
      <c r="G133" s="26"/>
      <c r="H133" s="26"/>
      <c r="I133" s="26"/>
      <c r="J133" s="26"/>
      <c r="K133" s="26"/>
      <c r="L133" s="26"/>
      <c r="N133" s="15"/>
      <c r="O133" s="15"/>
      <c r="P133" s="15"/>
      <c r="Q133" s="15"/>
      <c r="R133" s="15"/>
      <c r="S133" s="15"/>
      <c r="T133" s="15"/>
    </row>
    <row r="134" spans="1:20" ht="12.75" customHeight="1">
      <c r="A134" s="31"/>
      <c r="B134" s="76"/>
      <c r="C134" s="26"/>
      <c r="D134" s="26"/>
      <c r="E134" s="26"/>
      <c r="F134" s="26"/>
      <c r="G134" s="26"/>
      <c r="H134" s="26"/>
      <c r="I134" s="26"/>
      <c r="J134" s="26"/>
      <c r="K134" s="26"/>
      <c r="L134" s="26"/>
      <c r="N134" s="15"/>
      <c r="O134" s="15"/>
      <c r="P134" s="15"/>
      <c r="Q134" s="15"/>
      <c r="R134" s="15"/>
      <c r="S134" s="15"/>
      <c r="T134" s="15"/>
    </row>
    <row r="135" spans="1:20" ht="27.75" customHeight="1">
      <c r="A135" s="31"/>
      <c r="B135" s="191" t="s">
        <v>264</v>
      </c>
      <c r="C135" s="193"/>
      <c r="D135" s="193"/>
      <c r="E135" s="193"/>
      <c r="F135" s="193"/>
      <c r="G135" s="193"/>
      <c r="H135" s="193"/>
      <c r="I135" s="193"/>
      <c r="J135" s="193"/>
      <c r="K135" s="193"/>
      <c r="L135" s="193"/>
      <c r="N135" s="15"/>
      <c r="O135" s="15"/>
      <c r="P135" s="15"/>
      <c r="Q135" s="15"/>
      <c r="R135" s="15"/>
      <c r="S135" s="15"/>
      <c r="T135" s="15"/>
    </row>
    <row r="136" spans="1:20" ht="11.25" customHeight="1">
      <c r="A136" s="31"/>
      <c r="N136" s="15"/>
      <c r="O136" s="15"/>
      <c r="P136" s="15"/>
      <c r="Q136" s="15"/>
      <c r="R136" s="15"/>
      <c r="S136" s="15"/>
      <c r="T136" s="15"/>
    </row>
    <row r="137" spans="1:2" ht="12.75">
      <c r="A137" s="26" t="s">
        <v>83</v>
      </c>
      <c r="B137" s="32" t="s">
        <v>211</v>
      </c>
    </row>
    <row r="138" spans="1:12" ht="23.25" customHeight="1">
      <c r="A138" s="31"/>
      <c r="B138" s="191" t="s">
        <v>236</v>
      </c>
      <c r="C138" s="191"/>
      <c r="D138" s="191"/>
      <c r="E138" s="191"/>
      <c r="F138" s="191"/>
      <c r="G138" s="191"/>
      <c r="H138" s="191"/>
      <c r="I138" s="191"/>
      <c r="J138" s="191"/>
      <c r="K138" s="191"/>
      <c r="L138" s="191"/>
    </row>
    <row r="139" spans="1:10" ht="12.75">
      <c r="A139" s="31"/>
      <c r="I139" s="52"/>
      <c r="J139" s="52"/>
    </row>
    <row r="140" spans="1:12" ht="12.75">
      <c r="A140" s="39" t="s">
        <v>84</v>
      </c>
      <c r="B140" s="40" t="s">
        <v>27</v>
      </c>
      <c r="C140" s="34"/>
      <c r="D140" s="34"/>
      <c r="E140" s="34"/>
      <c r="F140" s="34"/>
      <c r="G140" s="34"/>
      <c r="H140" s="34"/>
      <c r="I140" s="34"/>
      <c r="J140" s="34"/>
      <c r="K140" s="34"/>
      <c r="L140" s="34"/>
    </row>
    <row r="141" spans="1:15" ht="12.75">
      <c r="A141" s="41"/>
      <c r="B141" s="34" t="s">
        <v>266</v>
      </c>
      <c r="C141" s="34"/>
      <c r="D141" s="34"/>
      <c r="E141" s="34"/>
      <c r="F141" s="34"/>
      <c r="G141" s="34"/>
      <c r="H141" s="34"/>
      <c r="I141" s="34"/>
      <c r="J141" s="41"/>
      <c r="K141" s="34"/>
      <c r="L141" s="41"/>
      <c r="N141" s="16"/>
      <c r="O141" s="16"/>
    </row>
    <row r="142" spans="1:12" ht="12.75">
      <c r="A142" s="41"/>
      <c r="B142" s="34" t="s">
        <v>20</v>
      </c>
      <c r="C142" s="34"/>
      <c r="D142" s="34"/>
      <c r="E142" s="34"/>
      <c r="F142" s="34"/>
      <c r="G142" s="34"/>
      <c r="H142" s="34"/>
      <c r="I142" s="34"/>
      <c r="J142" s="41"/>
      <c r="K142" s="34"/>
      <c r="L142" s="41"/>
    </row>
    <row r="143" spans="1:12" ht="12.75">
      <c r="A143" s="41"/>
      <c r="B143" s="34"/>
      <c r="C143" s="34"/>
      <c r="D143" s="34"/>
      <c r="E143" s="34"/>
      <c r="F143" s="34"/>
      <c r="G143" s="34"/>
      <c r="H143" s="34"/>
      <c r="I143" s="34"/>
      <c r="J143" s="41"/>
      <c r="K143" s="34"/>
      <c r="L143" s="41"/>
    </row>
    <row r="144" spans="1:2" ht="12.75">
      <c r="A144" s="26" t="s">
        <v>85</v>
      </c>
      <c r="B144" s="32" t="s">
        <v>114</v>
      </c>
    </row>
    <row r="145" spans="1:8" ht="12.75">
      <c r="A145" s="31"/>
      <c r="B145" s="33" t="s">
        <v>265</v>
      </c>
      <c r="C145" s="33"/>
      <c r="D145" s="33"/>
      <c r="E145" s="33"/>
      <c r="F145" s="33"/>
      <c r="G145" s="33"/>
      <c r="H145" s="33"/>
    </row>
    <row r="146" spans="1:12" ht="12.75">
      <c r="A146" s="31"/>
      <c r="I146" s="33"/>
      <c r="J146" s="33"/>
      <c r="K146" s="33"/>
      <c r="L146" s="33"/>
    </row>
    <row r="147" spans="1:12" ht="12.75">
      <c r="A147" s="26" t="s">
        <v>86</v>
      </c>
      <c r="B147" s="32" t="s">
        <v>87</v>
      </c>
      <c r="I147" s="33"/>
      <c r="J147" s="33"/>
      <c r="K147" s="33"/>
      <c r="L147" s="33"/>
    </row>
    <row r="148" spans="1:12" ht="12.75">
      <c r="A148" s="31"/>
      <c r="B148" s="33" t="s">
        <v>17</v>
      </c>
      <c r="C148" s="33"/>
      <c r="D148" s="33"/>
      <c r="E148" s="33"/>
      <c r="F148" s="33"/>
      <c r="G148" s="33"/>
      <c r="H148" s="33"/>
      <c r="I148" s="33"/>
      <c r="J148" s="33"/>
      <c r="K148" s="33"/>
      <c r="L148" s="33"/>
    </row>
    <row r="149" spans="1:8" ht="12.75">
      <c r="A149" s="31"/>
      <c r="B149" s="33"/>
      <c r="C149" s="33"/>
      <c r="D149" s="33"/>
      <c r="E149" s="33"/>
      <c r="F149" s="33"/>
      <c r="G149" s="33"/>
      <c r="H149" s="33"/>
    </row>
    <row r="150" spans="1:2" ht="12.75">
      <c r="A150" s="26" t="s">
        <v>88</v>
      </c>
      <c r="B150" s="32" t="s">
        <v>152</v>
      </c>
    </row>
    <row r="151" spans="1:2" ht="12.75">
      <c r="A151" s="26"/>
      <c r="B151" s="32"/>
    </row>
    <row r="152" spans="1:12" ht="12.75">
      <c r="A152" s="31" t="s">
        <v>158</v>
      </c>
      <c r="B152" s="194" t="s">
        <v>303</v>
      </c>
      <c r="C152" s="194"/>
      <c r="D152" s="194"/>
      <c r="E152" s="194"/>
      <c r="F152" s="194"/>
      <c r="G152" s="194"/>
      <c r="H152" s="194"/>
      <c r="I152" s="194"/>
      <c r="J152" s="194"/>
      <c r="K152" s="194"/>
      <c r="L152" s="194"/>
    </row>
    <row r="153" spans="1:12" ht="51" customHeight="1">
      <c r="A153" s="31"/>
      <c r="B153" s="194"/>
      <c r="C153" s="194"/>
      <c r="D153" s="194"/>
      <c r="E153" s="194"/>
      <c r="F153" s="194"/>
      <c r="G153" s="194"/>
      <c r="H153" s="194"/>
      <c r="I153" s="194"/>
      <c r="J153" s="194"/>
      <c r="K153" s="194"/>
      <c r="L153" s="194"/>
    </row>
    <row r="154" spans="1:12" ht="12.75">
      <c r="A154" s="31"/>
      <c r="B154" s="64"/>
      <c r="C154" s="64"/>
      <c r="D154" s="64"/>
      <c r="E154" s="64"/>
      <c r="F154" s="64"/>
      <c r="G154" s="64"/>
      <c r="H154" s="64"/>
      <c r="I154" s="64"/>
      <c r="J154" s="64"/>
      <c r="K154" s="64"/>
      <c r="L154" s="64"/>
    </row>
    <row r="155" spans="1:13" ht="12.75">
      <c r="A155" s="31" t="s">
        <v>160</v>
      </c>
      <c r="B155" s="194" t="s">
        <v>277</v>
      </c>
      <c r="C155" s="194"/>
      <c r="D155" s="194"/>
      <c r="E155" s="194"/>
      <c r="F155" s="194"/>
      <c r="G155" s="194"/>
      <c r="H155" s="194"/>
      <c r="I155" s="194"/>
      <c r="J155" s="194"/>
      <c r="K155" s="194"/>
      <c r="L155" s="194"/>
      <c r="M155" s="9" t="s">
        <v>36</v>
      </c>
    </row>
    <row r="156" spans="1:13" ht="70.5" customHeight="1">
      <c r="A156" s="31"/>
      <c r="B156" s="194"/>
      <c r="C156" s="194"/>
      <c r="D156" s="194"/>
      <c r="E156" s="194"/>
      <c r="F156" s="194"/>
      <c r="G156" s="194"/>
      <c r="H156" s="194"/>
      <c r="I156" s="194"/>
      <c r="J156" s="194"/>
      <c r="K156" s="194"/>
      <c r="L156" s="194"/>
      <c r="M156" s="9" t="s">
        <v>36</v>
      </c>
    </row>
    <row r="157" spans="1:12" ht="12.75">
      <c r="A157" s="26"/>
      <c r="B157" s="194" t="s">
        <v>304</v>
      </c>
      <c r="C157" s="194"/>
      <c r="D157" s="194"/>
      <c r="E157" s="194"/>
      <c r="F157" s="194"/>
      <c r="G157" s="194"/>
      <c r="H157" s="194"/>
      <c r="I157" s="194"/>
      <c r="J157" s="194"/>
      <c r="K157" s="194"/>
      <c r="L157" s="194"/>
    </row>
    <row r="158" spans="1:12" ht="42" customHeight="1">
      <c r="A158" s="26"/>
      <c r="B158" s="194"/>
      <c r="C158" s="194"/>
      <c r="D158" s="194"/>
      <c r="E158" s="194"/>
      <c r="F158" s="194"/>
      <c r="G158" s="194"/>
      <c r="H158" s="194"/>
      <c r="I158" s="194"/>
      <c r="J158" s="194"/>
      <c r="K158" s="194"/>
      <c r="L158" s="194"/>
    </row>
    <row r="159" spans="1:12" ht="9" customHeight="1">
      <c r="A159" s="26"/>
      <c r="B159" s="64"/>
      <c r="C159" s="64"/>
      <c r="D159" s="64"/>
      <c r="E159" s="64"/>
      <c r="F159" s="64"/>
      <c r="G159" s="64"/>
      <c r="H159" s="64"/>
      <c r="I159" s="64"/>
      <c r="J159" s="64"/>
      <c r="K159" s="64"/>
      <c r="L159" s="64"/>
    </row>
    <row r="160" spans="1:12" ht="14.25" customHeight="1">
      <c r="A160" s="31" t="s">
        <v>162</v>
      </c>
      <c r="B160" s="194" t="s">
        <v>2</v>
      </c>
      <c r="C160" s="194"/>
      <c r="D160" s="194"/>
      <c r="E160" s="194"/>
      <c r="F160" s="194"/>
      <c r="G160" s="194"/>
      <c r="H160" s="194"/>
      <c r="I160" s="194"/>
      <c r="J160" s="194"/>
      <c r="K160" s="194"/>
      <c r="L160" s="194"/>
    </row>
    <row r="161" spans="1:12" ht="76.5" customHeight="1">
      <c r="A161" s="26"/>
      <c r="B161" s="194"/>
      <c r="C161" s="194"/>
      <c r="D161" s="194"/>
      <c r="E161" s="194"/>
      <c r="F161" s="194"/>
      <c r="G161" s="194"/>
      <c r="H161" s="194"/>
      <c r="I161" s="194"/>
      <c r="J161" s="194"/>
      <c r="K161" s="194"/>
      <c r="L161" s="194"/>
    </row>
    <row r="162" spans="1:12" ht="7.5" customHeight="1">
      <c r="A162" s="26"/>
      <c r="B162" s="64"/>
      <c r="C162" s="64"/>
      <c r="D162" s="64"/>
      <c r="E162" s="64"/>
      <c r="F162" s="64"/>
      <c r="G162" s="64"/>
      <c r="H162" s="64"/>
      <c r="I162" s="64"/>
      <c r="J162" s="64"/>
      <c r="K162" s="64"/>
      <c r="L162" s="64"/>
    </row>
    <row r="163" spans="1:12" ht="12.75" customHeight="1">
      <c r="A163" s="31"/>
      <c r="B163" s="33" t="s">
        <v>318</v>
      </c>
      <c r="C163" s="126"/>
      <c r="D163" s="126"/>
      <c r="E163" s="126"/>
      <c r="F163" s="126"/>
      <c r="G163" s="126"/>
      <c r="H163" s="126"/>
      <c r="I163" s="33"/>
      <c r="J163" s="33"/>
      <c r="K163" s="33"/>
      <c r="L163" s="33"/>
    </row>
    <row r="164" spans="1:12" ht="12.75">
      <c r="A164" s="31"/>
      <c r="B164" s="16" t="s">
        <v>36</v>
      </c>
      <c r="C164" s="126"/>
      <c r="D164" s="126"/>
      <c r="E164" s="126"/>
      <c r="F164" s="126"/>
      <c r="G164" s="126"/>
      <c r="H164" s="126"/>
      <c r="I164" s="33"/>
      <c r="J164" s="33"/>
      <c r="K164" s="33"/>
      <c r="L164" s="33"/>
    </row>
    <row r="165" spans="1:12" ht="12.75">
      <c r="A165" s="31"/>
      <c r="B165" s="33"/>
      <c r="C165" s="126"/>
      <c r="D165" s="126"/>
      <c r="E165" s="126"/>
      <c r="F165" s="126"/>
      <c r="G165" s="126"/>
      <c r="H165" s="126"/>
      <c r="I165" s="33"/>
      <c r="J165" s="33"/>
      <c r="K165" s="33"/>
      <c r="L165" s="33"/>
    </row>
    <row r="166" spans="1:12" ht="12.75">
      <c r="A166" s="31"/>
      <c r="B166" s="33"/>
      <c r="C166" s="33"/>
      <c r="D166" s="33"/>
      <c r="E166" s="33"/>
      <c r="F166" s="33"/>
      <c r="G166" s="33"/>
      <c r="H166" s="33"/>
      <c r="I166" s="33"/>
      <c r="J166" s="33"/>
      <c r="K166" s="33"/>
      <c r="L166" s="33"/>
    </row>
    <row r="167" spans="1:12" ht="12.75">
      <c r="A167" s="31"/>
      <c r="B167" s="62" t="s">
        <v>153</v>
      </c>
      <c r="C167" s="33"/>
      <c r="D167" s="33"/>
      <c r="E167" s="33"/>
      <c r="F167" s="33"/>
      <c r="G167" s="33"/>
      <c r="H167" s="33"/>
      <c r="I167" s="33"/>
      <c r="J167" s="33"/>
      <c r="K167" s="33"/>
      <c r="L167" s="33"/>
    </row>
    <row r="168" spans="1:12" ht="12.75">
      <c r="A168" s="31"/>
      <c r="B168" s="33" t="s">
        <v>15</v>
      </c>
      <c r="C168" s="33"/>
      <c r="D168" s="33"/>
      <c r="E168" s="33"/>
      <c r="F168" s="33"/>
      <c r="G168" s="33"/>
      <c r="H168" s="33"/>
      <c r="I168" s="33"/>
      <c r="J168" s="33"/>
      <c r="K168" s="33"/>
      <c r="L168" s="33"/>
    </row>
    <row r="169" spans="1:12" ht="12.75">
      <c r="A169" s="31"/>
      <c r="B169" s="33" t="s">
        <v>269</v>
      </c>
      <c r="C169" s="33"/>
      <c r="D169" s="33"/>
      <c r="E169" s="33"/>
      <c r="F169" s="33"/>
      <c r="G169" s="33"/>
      <c r="H169" s="33"/>
      <c r="I169" s="66"/>
      <c r="J169" s="66"/>
      <c r="K169" s="34"/>
      <c r="L169" s="66"/>
    </row>
    <row r="170" spans="1:12" ht="12.75">
      <c r="A170" s="31"/>
      <c r="B170" s="33"/>
      <c r="C170" s="33"/>
      <c r="D170" s="33"/>
      <c r="E170" s="33"/>
      <c r="F170" s="33"/>
      <c r="G170" s="33"/>
      <c r="H170" s="33"/>
      <c r="I170" s="66"/>
      <c r="J170" s="66"/>
      <c r="K170" s="34"/>
      <c r="L170" s="66"/>
    </row>
    <row r="171" spans="1:12" ht="12.75">
      <c r="A171" s="31"/>
      <c r="B171" s="33" t="s">
        <v>267</v>
      </c>
      <c r="C171" s="33"/>
      <c r="D171" s="33"/>
      <c r="E171" s="33"/>
      <c r="F171" s="66"/>
      <c r="G171" s="66"/>
      <c r="H171" s="66"/>
      <c r="K171" s="34"/>
      <c r="L171" s="66"/>
    </row>
    <row r="172" spans="1:12" ht="12.75">
      <c r="A172" s="31"/>
      <c r="B172" s="33" t="s">
        <v>220</v>
      </c>
      <c r="C172" s="33" t="s">
        <v>268</v>
      </c>
      <c r="D172" s="33"/>
      <c r="E172" s="33"/>
      <c r="F172" s="66"/>
      <c r="G172" s="66"/>
      <c r="H172" s="66"/>
      <c r="K172" s="34"/>
      <c r="L172" s="66"/>
    </row>
    <row r="173" spans="1:12" ht="12.75">
      <c r="A173" s="31"/>
      <c r="B173" s="33" t="s">
        <v>221</v>
      </c>
      <c r="C173" s="33" t="s">
        <v>270</v>
      </c>
      <c r="D173" s="33"/>
      <c r="E173" s="33"/>
      <c r="F173" s="66"/>
      <c r="G173" s="66"/>
      <c r="H173" s="66"/>
      <c r="K173" s="34"/>
      <c r="L173" s="66"/>
    </row>
    <row r="174" spans="1:12" ht="12.75">
      <c r="A174" s="31"/>
      <c r="B174" s="33"/>
      <c r="C174" s="33"/>
      <c r="D174" s="33"/>
      <c r="E174" s="33"/>
      <c r="F174" s="66"/>
      <c r="G174" s="66"/>
      <c r="H174" s="66"/>
      <c r="K174" s="34"/>
      <c r="L174" s="66"/>
    </row>
    <row r="175" spans="1:12" ht="12.75">
      <c r="A175" s="31"/>
      <c r="B175" s="33" t="s">
        <v>11</v>
      </c>
      <c r="C175" s="33"/>
      <c r="D175" s="33"/>
      <c r="E175" s="33"/>
      <c r="F175" s="66"/>
      <c r="G175" s="66"/>
      <c r="H175" s="66"/>
      <c r="K175" s="34"/>
      <c r="L175" s="66"/>
    </row>
    <row r="176" spans="1:12" ht="12.75">
      <c r="A176" s="31"/>
      <c r="B176" s="33" t="s">
        <v>4</v>
      </c>
      <c r="C176" s="33"/>
      <c r="D176" s="33"/>
      <c r="E176" s="33"/>
      <c r="F176" s="66"/>
      <c r="G176" s="66"/>
      <c r="H176" s="66"/>
      <c r="K176" s="34"/>
      <c r="L176" s="66"/>
    </row>
    <row r="177" spans="1:12" ht="12.75">
      <c r="A177" s="31"/>
      <c r="B177" s="33" t="s">
        <v>9</v>
      </c>
      <c r="C177" s="33"/>
      <c r="D177" s="33"/>
      <c r="E177" s="33"/>
      <c r="F177" s="33"/>
      <c r="G177" s="33"/>
      <c r="H177" s="33"/>
      <c r="I177" s="66"/>
      <c r="J177" s="66"/>
      <c r="K177" s="34"/>
      <c r="L177" s="66"/>
    </row>
    <row r="178" spans="1:12" ht="12.75">
      <c r="A178" s="31"/>
      <c r="B178" s="33"/>
      <c r="C178" s="33"/>
      <c r="D178" s="33"/>
      <c r="E178" s="33"/>
      <c r="F178" s="33"/>
      <c r="G178" s="33"/>
      <c r="H178" s="33"/>
      <c r="I178" s="66"/>
      <c r="J178" s="66"/>
      <c r="K178" s="34"/>
      <c r="L178" s="66"/>
    </row>
    <row r="179" spans="1:13" ht="12.75">
      <c r="A179" s="31"/>
      <c r="B179" s="33" t="s">
        <v>289</v>
      </c>
      <c r="C179" s="33"/>
      <c r="D179" s="33"/>
      <c r="E179" s="33"/>
      <c r="F179" s="33"/>
      <c r="G179" s="33"/>
      <c r="H179" s="33"/>
      <c r="I179" s="34"/>
      <c r="J179" s="34"/>
      <c r="K179" s="34"/>
      <c r="L179" s="34"/>
      <c r="M179" s="16"/>
    </row>
    <row r="180" spans="1:20" ht="13.5" thickBot="1">
      <c r="A180" s="31"/>
      <c r="B180" s="33"/>
      <c r="C180" s="33"/>
      <c r="D180" s="33"/>
      <c r="E180" s="33"/>
      <c r="F180" s="73"/>
      <c r="G180" s="73"/>
      <c r="H180" s="140"/>
      <c r="I180" s="73"/>
      <c r="J180" s="137"/>
      <c r="K180" s="34"/>
      <c r="L180" s="34"/>
      <c r="M180" s="16"/>
      <c r="N180" s="16"/>
      <c r="O180" s="16"/>
      <c r="P180" s="16"/>
      <c r="Q180" s="16"/>
      <c r="R180" s="16"/>
      <c r="S180" s="16"/>
      <c r="T180" s="16"/>
    </row>
    <row r="181" spans="1:51" s="70" customFormat="1" ht="12.75">
      <c r="A181" s="31"/>
      <c r="B181" s="33"/>
      <c r="C181" s="33"/>
      <c r="D181" s="16"/>
      <c r="E181" s="33"/>
      <c r="F181" s="39" t="s">
        <v>255</v>
      </c>
      <c r="G181" s="39" t="s">
        <v>156</v>
      </c>
      <c r="H181" s="47"/>
      <c r="I181" s="16"/>
      <c r="J181" s="47" t="s">
        <v>240</v>
      </c>
      <c r="K181" s="34"/>
      <c r="L181" s="34"/>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row>
    <row r="182" spans="1:51" s="70" customFormat="1" ht="12.75">
      <c r="A182" s="31"/>
      <c r="B182" s="33"/>
      <c r="C182" s="33"/>
      <c r="D182" s="16"/>
      <c r="E182" s="33"/>
      <c r="F182" s="26" t="s">
        <v>155</v>
      </c>
      <c r="G182" s="26" t="s">
        <v>155</v>
      </c>
      <c r="H182" s="144" t="s">
        <v>7</v>
      </c>
      <c r="I182" s="32" t="s">
        <v>8</v>
      </c>
      <c r="J182" s="136" t="s">
        <v>155</v>
      </c>
      <c r="K182" s="34"/>
      <c r="L182" s="34"/>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row>
    <row r="183" spans="1:51" s="70" customFormat="1" ht="12.75">
      <c r="A183" s="31"/>
      <c r="B183" s="33"/>
      <c r="C183" s="33"/>
      <c r="D183" s="16"/>
      <c r="E183" s="33"/>
      <c r="F183" s="26" t="s">
        <v>256</v>
      </c>
      <c r="G183" s="26"/>
      <c r="H183" s="136"/>
      <c r="I183" s="16"/>
      <c r="J183" s="136" t="s">
        <v>258</v>
      </c>
      <c r="K183" s="34"/>
      <c r="L183" s="34"/>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row>
    <row r="184" spans="1:51" s="70" customFormat="1" ht="13.5" thickBot="1">
      <c r="A184" s="31"/>
      <c r="B184" s="33"/>
      <c r="C184" s="33"/>
      <c r="D184" s="62" t="s">
        <v>154</v>
      </c>
      <c r="E184" s="33"/>
      <c r="F184" s="42" t="s">
        <v>157</v>
      </c>
      <c r="G184" s="42" t="s">
        <v>157</v>
      </c>
      <c r="H184" s="137" t="s">
        <v>157</v>
      </c>
      <c r="I184" s="137" t="s">
        <v>6</v>
      </c>
      <c r="J184" s="137"/>
      <c r="K184" s="34"/>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row>
    <row r="185" spans="1:51" s="70" customFormat="1" ht="12.75">
      <c r="A185" s="31"/>
      <c r="B185" s="33"/>
      <c r="C185" s="33"/>
      <c r="D185" s="33"/>
      <c r="E185" s="33"/>
      <c r="F185" s="16"/>
      <c r="G185" s="16"/>
      <c r="H185" s="134"/>
      <c r="I185" s="16"/>
      <c r="J185" s="134"/>
      <c r="K185" s="34"/>
      <c r="L185" s="34"/>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row>
    <row r="186" spans="1:51" s="70" customFormat="1" ht="12.75">
      <c r="A186" s="31"/>
      <c r="B186" s="33" t="s">
        <v>158</v>
      </c>
      <c r="C186" s="33"/>
      <c r="D186" s="33" t="s">
        <v>159</v>
      </c>
      <c r="E186" s="33"/>
      <c r="F186" s="143">
        <v>1199</v>
      </c>
      <c r="G186" s="143">
        <v>1199</v>
      </c>
      <c r="H186" s="162" t="s">
        <v>5</v>
      </c>
      <c r="I186" s="162" t="s">
        <v>5</v>
      </c>
      <c r="J186" s="163" t="s">
        <v>213</v>
      </c>
      <c r="K186" s="34"/>
      <c r="L186" s="34"/>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row>
    <row r="187" spans="1:51" s="70" customFormat="1" ht="12.75">
      <c r="A187" s="31"/>
      <c r="B187" s="33" t="s">
        <v>160</v>
      </c>
      <c r="C187" s="33"/>
      <c r="D187" s="33" t="s">
        <v>161</v>
      </c>
      <c r="E187" s="33"/>
      <c r="F187" s="143">
        <v>4966</v>
      </c>
      <c r="G187" s="143">
        <v>4966</v>
      </c>
      <c r="H187" s="162" t="s">
        <v>5</v>
      </c>
      <c r="I187" s="162" t="s">
        <v>5</v>
      </c>
      <c r="J187" s="163" t="s">
        <v>213</v>
      </c>
      <c r="K187" s="34"/>
      <c r="L187" s="34"/>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row>
    <row r="188" spans="1:51" s="70" customFormat="1" ht="12.75">
      <c r="A188" s="31"/>
      <c r="B188" s="33" t="s">
        <v>162</v>
      </c>
      <c r="C188" s="33"/>
      <c r="D188" s="33" t="s">
        <v>188</v>
      </c>
      <c r="E188" s="33"/>
      <c r="F188" s="143">
        <f>2550+10035</f>
        <v>12585</v>
      </c>
      <c r="G188" s="143">
        <v>5307</v>
      </c>
      <c r="H188" s="143">
        <f>F188-G188</f>
        <v>7278</v>
      </c>
      <c r="I188" s="164">
        <v>57.83</v>
      </c>
      <c r="J188" s="163" t="s">
        <v>257</v>
      </c>
      <c r="K188" s="34"/>
      <c r="L188" s="34"/>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row>
    <row r="189" spans="1:51" s="70" customFormat="1" ht="12.75">
      <c r="A189" s="31"/>
      <c r="B189" s="33" t="s">
        <v>163</v>
      </c>
      <c r="C189" s="33"/>
      <c r="D189" s="33" t="s">
        <v>189</v>
      </c>
      <c r="E189" s="33"/>
      <c r="F189" s="143">
        <v>1800</v>
      </c>
      <c r="G189" s="143">
        <v>1800</v>
      </c>
      <c r="H189" s="162" t="s">
        <v>5</v>
      </c>
      <c r="I189" s="162" t="s">
        <v>5</v>
      </c>
      <c r="J189" s="163" t="s">
        <v>214</v>
      </c>
      <c r="K189" s="34"/>
      <c r="L189" s="34"/>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row>
    <row r="190" spans="1:51" s="70" customFormat="1" ht="12.75">
      <c r="A190" s="31"/>
      <c r="B190" s="33"/>
      <c r="C190" s="33"/>
      <c r="D190" s="33"/>
      <c r="E190" s="33"/>
      <c r="F190" s="31"/>
      <c r="G190" s="31"/>
      <c r="H190" s="138"/>
      <c r="I190" s="16"/>
      <c r="J190" s="165"/>
      <c r="K190" s="66"/>
      <c r="L190" s="34"/>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row>
    <row r="191" spans="1:51" s="70" customFormat="1" ht="13.5" thickBot="1">
      <c r="A191" s="31"/>
      <c r="B191" s="33"/>
      <c r="C191" s="33"/>
      <c r="D191" s="33" t="s">
        <v>47</v>
      </c>
      <c r="E191" s="33"/>
      <c r="F191" s="166">
        <f>SUM(F186:F190)</f>
        <v>20550</v>
      </c>
      <c r="G191" s="166">
        <f>SUM(G186:G190)</f>
        <v>13272</v>
      </c>
      <c r="H191" s="166">
        <f>SUM(H186:H190)</f>
        <v>7278</v>
      </c>
      <c r="I191" s="167">
        <f>SUM(I186:I189)</f>
        <v>57.83</v>
      </c>
      <c r="J191" s="168"/>
      <c r="K191" s="139"/>
      <c r="L191" s="34"/>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row>
    <row r="192" spans="1:51" ht="13.5" thickTop="1">
      <c r="A192" s="31"/>
      <c r="B192" s="33"/>
      <c r="C192" s="33"/>
      <c r="D192" s="33"/>
      <c r="E192" s="33"/>
      <c r="F192" s="138"/>
      <c r="G192" s="66"/>
      <c r="H192" s="66"/>
      <c r="I192" s="66"/>
      <c r="J192" s="66"/>
      <c r="K192" s="66"/>
      <c r="L192" s="6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row>
    <row r="193" spans="1:51" ht="12.75">
      <c r="A193" s="31"/>
      <c r="B193" s="141" t="s">
        <v>215</v>
      </c>
      <c r="C193" s="33"/>
      <c r="D193" s="33"/>
      <c r="E193" s="33"/>
      <c r="F193" s="66"/>
      <c r="G193" s="66"/>
      <c r="H193" s="66"/>
      <c r="I193" s="66"/>
      <c r="J193" s="66"/>
      <c r="K193" s="66"/>
      <c r="L193" s="6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row>
    <row r="194" spans="1:12" ht="12.75">
      <c r="A194" s="31" t="s">
        <v>109</v>
      </c>
      <c r="B194" s="33" t="s">
        <v>12</v>
      </c>
      <c r="C194" s="33"/>
      <c r="D194" s="33"/>
      <c r="E194" s="33"/>
      <c r="F194" s="66"/>
      <c r="G194" s="66"/>
      <c r="H194" s="66"/>
      <c r="J194" s="34"/>
      <c r="K194" s="34"/>
      <c r="L194" s="34"/>
    </row>
    <row r="195" spans="1:12" ht="12.75">
      <c r="A195" s="31"/>
      <c r="B195" s="33"/>
      <c r="C195" s="33"/>
      <c r="D195" s="33"/>
      <c r="E195" s="33"/>
      <c r="F195" s="66"/>
      <c r="G195" s="66"/>
      <c r="H195" s="66"/>
      <c r="J195" s="34"/>
      <c r="K195" s="34"/>
      <c r="L195" s="34"/>
    </row>
    <row r="196" spans="1:12" ht="12.75">
      <c r="A196" s="31"/>
      <c r="B196" s="33" t="s">
        <v>306</v>
      </c>
      <c r="C196" s="33"/>
      <c r="D196" s="33"/>
      <c r="E196" s="33"/>
      <c r="F196" s="66"/>
      <c r="G196" s="66"/>
      <c r="H196" s="66"/>
      <c r="J196" s="34"/>
      <c r="K196" s="34"/>
      <c r="L196" s="34"/>
    </row>
    <row r="197" spans="1:12" ht="12.75">
      <c r="A197" s="31"/>
      <c r="B197" s="33"/>
      <c r="C197" s="33"/>
      <c r="D197" s="33"/>
      <c r="E197" s="33"/>
      <c r="F197" s="66"/>
      <c r="G197" s="66"/>
      <c r="H197" s="66"/>
      <c r="I197" s="16" t="s">
        <v>36</v>
      </c>
      <c r="J197" s="34"/>
      <c r="K197" s="34"/>
      <c r="L197" s="34"/>
    </row>
    <row r="198" spans="1:8" ht="12.75">
      <c r="A198" s="31"/>
      <c r="B198" s="33"/>
      <c r="C198" s="33"/>
      <c r="D198" s="33"/>
      <c r="E198" s="33"/>
      <c r="F198" s="66"/>
      <c r="G198" s="66"/>
      <c r="H198" s="66"/>
    </row>
    <row r="199" spans="1:12" ht="12.75">
      <c r="A199" s="26" t="s">
        <v>89</v>
      </c>
      <c r="B199" s="32" t="s">
        <v>115</v>
      </c>
      <c r="I199" s="39"/>
      <c r="J199" s="39"/>
      <c r="K199" s="34"/>
      <c r="L199" s="34"/>
    </row>
    <row r="200" spans="1:12" ht="12.75">
      <c r="A200" s="26"/>
      <c r="B200" s="16" t="s">
        <v>307</v>
      </c>
      <c r="I200" s="106"/>
      <c r="J200" s="106"/>
      <c r="K200" s="34"/>
      <c r="L200" s="34"/>
    </row>
    <row r="201" spans="1:12" ht="12.75">
      <c r="A201" s="26"/>
      <c r="B201" s="32"/>
      <c r="I201" s="125"/>
      <c r="J201" s="125"/>
      <c r="K201" s="67"/>
      <c r="L201" s="67"/>
    </row>
    <row r="202" spans="1:12" ht="12.75">
      <c r="A202" s="26" t="s">
        <v>90</v>
      </c>
      <c r="B202" s="32" t="s">
        <v>91</v>
      </c>
      <c r="I202" s="67"/>
      <c r="J202" s="67"/>
      <c r="K202" s="67"/>
      <c r="L202" s="67"/>
    </row>
    <row r="203" spans="1:8" ht="12.75">
      <c r="A203" s="31"/>
      <c r="B203" s="125" t="s">
        <v>116</v>
      </c>
      <c r="C203" s="125"/>
      <c r="D203" s="125"/>
      <c r="E203" s="125"/>
      <c r="F203" s="125"/>
      <c r="G203" s="125"/>
      <c r="H203" s="125"/>
    </row>
    <row r="204" spans="1:12" ht="12.75">
      <c r="A204" s="31"/>
      <c r="B204" s="67"/>
      <c r="C204" s="67"/>
      <c r="D204" s="67"/>
      <c r="E204" s="67"/>
      <c r="F204" s="67"/>
      <c r="G204" s="67"/>
      <c r="H204" s="67"/>
      <c r="L204" s="16" t="s">
        <v>36</v>
      </c>
    </row>
    <row r="205" spans="1:2" ht="12.75">
      <c r="A205" s="26" t="s">
        <v>92</v>
      </c>
      <c r="B205" s="32" t="s">
        <v>100</v>
      </c>
    </row>
    <row r="206" spans="1:2" ht="12.75">
      <c r="A206" s="26"/>
      <c r="B206" s="132" t="s">
        <v>226</v>
      </c>
    </row>
    <row r="207" spans="1:2" ht="12.75">
      <c r="A207" s="26"/>
      <c r="B207" s="16" t="s">
        <v>225</v>
      </c>
    </row>
    <row r="208" spans="1:2" ht="12.75">
      <c r="A208" s="26"/>
      <c r="B208" s="16" t="s">
        <v>252</v>
      </c>
    </row>
    <row r="209" ht="12.75">
      <c r="A209" s="26"/>
    </row>
    <row r="210" spans="1:2" ht="12.75">
      <c r="A210" s="26"/>
      <c r="B210" s="16" t="s">
        <v>228</v>
      </c>
    </row>
    <row r="211" spans="1:2" ht="12.75">
      <c r="A211" s="26"/>
      <c r="B211" s="16" t="s">
        <v>227</v>
      </c>
    </row>
    <row r="212" ht="12.75">
      <c r="A212" s="26"/>
    </row>
    <row r="213" spans="1:2" ht="12.75">
      <c r="A213" s="26"/>
      <c r="B213" s="16" t="s">
        <v>222</v>
      </c>
    </row>
    <row r="214" spans="1:2" ht="12.75">
      <c r="A214" s="26"/>
      <c r="B214" s="16" t="s">
        <v>223</v>
      </c>
    </row>
    <row r="215" spans="1:2" ht="12.75">
      <c r="A215" s="26"/>
      <c r="B215" s="16" t="s">
        <v>224</v>
      </c>
    </row>
    <row r="216" spans="1:2" ht="12.75">
      <c r="A216" s="26"/>
      <c r="B216" s="133" t="s">
        <v>36</v>
      </c>
    </row>
    <row r="217" spans="1:2" ht="12.75">
      <c r="A217" s="26"/>
      <c r="B217" s="133" t="s">
        <v>302</v>
      </c>
    </row>
    <row r="218" spans="1:13" ht="12.75">
      <c r="A218" s="26"/>
      <c r="B218" s="133" t="s">
        <v>308</v>
      </c>
      <c r="M218" s="9" t="s">
        <v>36</v>
      </c>
    </row>
    <row r="219" spans="1:2" ht="12.75">
      <c r="A219" s="26"/>
      <c r="B219" s="133" t="s">
        <v>309</v>
      </c>
    </row>
    <row r="220" spans="1:2" ht="12.75">
      <c r="A220" s="26"/>
      <c r="B220" s="133"/>
    </row>
    <row r="221" spans="1:2" ht="12.75">
      <c r="A221" s="26"/>
      <c r="B221" s="133" t="s">
        <v>301</v>
      </c>
    </row>
    <row r="222" spans="1:2" ht="12.75">
      <c r="A222" s="26"/>
      <c r="B222" s="133"/>
    </row>
    <row r="223" spans="1:12" ht="12.75">
      <c r="A223" s="26"/>
      <c r="B223" s="189" t="s">
        <v>253</v>
      </c>
      <c r="C223" s="189"/>
      <c r="D223" s="189"/>
      <c r="E223" s="189"/>
      <c r="F223" s="189"/>
      <c r="G223" s="189"/>
      <c r="H223" s="189"/>
      <c r="I223" s="189"/>
      <c r="J223" s="189"/>
      <c r="K223" s="189"/>
      <c r="L223" s="189"/>
    </row>
    <row r="224" spans="1:12" ht="12.75">
      <c r="A224" s="26"/>
      <c r="B224" s="189"/>
      <c r="C224" s="189"/>
      <c r="D224" s="189"/>
      <c r="E224" s="189"/>
      <c r="F224" s="189"/>
      <c r="G224" s="189"/>
      <c r="H224" s="189"/>
      <c r="I224" s="189"/>
      <c r="J224" s="189"/>
      <c r="K224" s="189"/>
      <c r="L224" s="189"/>
    </row>
    <row r="225" spans="1:12" ht="12.75">
      <c r="A225" s="26"/>
      <c r="B225" s="189"/>
      <c r="C225" s="189"/>
      <c r="D225" s="189"/>
      <c r="E225" s="189"/>
      <c r="F225" s="189"/>
      <c r="G225" s="189"/>
      <c r="H225" s="189"/>
      <c r="I225" s="189"/>
      <c r="J225" s="189"/>
      <c r="K225" s="189"/>
      <c r="L225" s="189"/>
    </row>
    <row r="226" spans="1:2" ht="12.75">
      <c r="A226" s="26"/>
      <c r="B226" s="16" t="s">
        <v>36</v>
      </c>
    </row>
    <row r="227" spans="1:2" ht="12.75">
      <c r="A227" s="26"/>
      <c r="B227" s="16" t="s">
        <v>229</v>
      </c>
    </row>
    <row r="228" ht="12.75">
      <c r="A228" s="26"/>
    </row>
    <row r="229" spans="1:2" ht="12.75">
      <c r="A229" s="26"/>
      <c r="B229" s="16" t="s">
        <v>22</v>
      </c>
    </row>
    <row r="230" spans="1:24" s="16" customFormat="1" ht="12.75">
      <c r="A230" s="26"/>
      <c r="M230" s="9"/>
      <c r="N230" s="9"/>
      <c r="O230" s="9"/>
      <c r="P230" s="9"/>
      <c r="Q230" s="9"/>
      <c r="R230" s="9"/>
      <c r="S230" s="9"/>
      <c r="T230" s="9"/>
      <c r="U230" s="9"/>
      <c r="V230" s="9"/>
      <c r="W230" s="9"/>
      <c r="X230" s="9"/>
    </row>
    <row r="231" spans="1:2" ht="12.75">
      <c r="A231" s="26" t="s">
        <v>93</v>
      </c>
      <c r="B231" s="32" t="s">
        <v>33</v>
      </c>
    </row>
    <row r="232" spans="1:2" ht="12.75">
      <c r="A232" s="31"/>
      <c r="B232" s="16" t="s">
        <v>212</v>
      </c>
    </row>
    <row r="233" ht="12.75">
      <c r="A233" s="31"/>
    </row>
    <row r="234" spans="1:2" ht="12.75">
      <c r="A234" s="26" t="s">
        <v>94</v>
      </c>
      <c r="B234" s="32" t="s">
        <v>194</v>
      </c>
    </row>
    <row r="235" spans="1:2" ht="12.75">
      <c r="A235" s="26"/>
      <c r="B235" s="32"/>
    </row>
    <row r="236" spans="1:12" ht="12.75">
      <c r="A236" s="26"/>
      <c r="B236" s="32" t="s">
        <v>193</v>
      </c>
      <c r="I236" s="124"/>
      <c r="J236" s="124"/>
      <c r="K236" s="124"/>
      <c r="L236" s="124"/>
    </row>
    <row r="237" spans="1:2" ht="12.75">
      <c r="A237" s="26"/>
      <c r="B237" s="32"/>
    </row>
    <row r="238" spans="1:12" ht="15" customHeight="1">
      <c r="A238" s="31"/>
      <c r="B238" s="191" t="s">
        <v>192</v>
      </c>
      <c r="C238" s="191"/>
      <c r="D238" s="191"/>
      <c r="E238" s="191"/>
      <c r="F238" s="191"/>
      <c r="G238" s="191"/>
      <c r="H238" s="191"/>
      <c r="I238" s="191"/>
      <c r="J238" s="191"/>
      <c r="K238" s="191"/>
      <c r="L238" s="191"/>
    </row>
    <row r="239" spans="1:2" ht="12.75">
      <c r="A239" s="31"/>
      <c r="B239" s="31"/>
    </row>
    <row r="240" spans="1:10" ht="13.5" thickBot="1">
      <c r="A240" s="31"/>
      <c r="B240" s="31"/>
      <c r="G240" s="72" t="s">
        <v>174</v>
      </c>
      <c r="H240" s="73"/>
      <c r="I240" s="32" t="s">
        <v>175</v>
      </c>
      <c r="J240" s="73"/>
    </row>
    <row r="241" spans="1:10" ht="12.75">
      <c r="A241" s="31"/>
      <c r="B241" s="31"/>
      <c r="G241" s="63" t="s">
        <v>171</v>
      </c>
      <c r="H241" s="26" t="s">
        <v>172</v>
      </c>
      <c r="I241" s="63" t="s">
        <v>150</v>
      </c>
      <c r="J241" s="26" t="s">
        <v>172</v>
      </c>
    </row>
    <row r="242" spans="1:10" ht="12.75">
      <c r="A242" s="31"/>
      <c r="B242" s="31"/>
      <c r="G242" s="39"/>
      <c r="H242" s="39" t="s">
        <v>173</v>
      </c>
      <c r="I242" s="39"/>
      <c r="J242" s="39" t="s">
        <v>173</v>
      </c>
    </row>
    <row r="243" spans="1:10" ht="13.5" thickBot="1">
      <c r="A243" s="31"/>
      <c r="B243" s="31"/>
      <c r="G243" s="74" t="s">
        <v>279</v>
      </c>
      <c r="H243" s="74" t="s">
        <v>280</v>
      </c>
      <c r="I243" s="74" t="s">
        <v>279</v>
      </c>
      <c r="J243" s="74" t="s">
        <v>280</v>
      </c>
    </row>
    <row r="244" spans="1:3" ht="12.75">
      <c r="A244" s="31"/>
      <c r="B244" s="31"/>
      <c r="C244" s="76"/>
    </row>
    <row r="245" spans="1:10" ht="12.75">
      <c r="A245" s="31"/>
      <c r="B245" s="76" t="s">
        <v>248</v>
      </c>
      <c r="C245" s="76"/>
      <c r="D245" s="76"/>
      <c r="E245" s="76"/>
      <c r="G245" s="142">
        <f>SUM('Income Statements'!E42)</f>
        <v>-1267</v>
      </c>
      <c r="H245" s="142">
        <f>SUM('Income Statements'!G42)</f>
        <v>-1298</v>
      </c>
      <c r="I245" s="142">
        <f>SUM('Income Statements'!J42)</f>
        <v>-4364</v>
      </c>
      <c r="J245" s="142">
        <f>'Income Statements'!$L$42</f>
        <v>730</v>
      </c>
    </row>
    <row r="246" spans="1:12" ht="12.75">
      <c r="A246" s="31"/>
      <c r="B246" s="76" t="s">
        <v>117</v>
      </c>
      <c r="C246" s="76"/>
      <c r="D246" s="76"/>
      <c r="E246" s="76"/>
      <c r="F246" s="76"/>
      <c r="G246" s="143">
        <f>138000000/1000</f>
        <v>138000</v>
      </c>
      <c r="H246" s="142">
        <v>138000</v>
      </c>
      <c r="I246" s="142">
        <f>138000000/1000</f>
        <v>138000</v>
      </c>
      <c r="J246" s="142">
        <v>138000</v>
      </c>
      <c r="K246" s="65"/>
      <c r="L246" s="65"/>
    </row>
    <row r="247" spans="1:12" ht="13.5" thickBot="1">
      <c r="A247" s="31"/>
      <c r="B247" s="76" t="s">
        <v>249</v>
      </c>
      <c r="C247" s="31"/>
      <c r="D247" s="76"/>
      <c r="E247" s="76"/>
      <c r="F247" s="76"/>
      <c r="G247" s="145">
        <f>+G245/G246*100</f>
        <v>-0.9181159420289855</v>
      </c>
      <c r="H247" s="146">
        <f>+H245/H246*100</f>
        <v>-0.9405797101449275</v>
      </c>
      <c r="I247" s="145">
        <f>+I245/I246*100</f>
        <v>-3.1623188405797102</v>
      </c>
      <c r="J247" s="147">
        <f>+J245/J246*100</f>
        <v>0.5289855072463768</v>
      </c>
      <c r="K247" s="65"/>
      <c r="L247" s="65"/>
    </row>
    <row r="248" spans="1:12" ht="12.75">
      <c r="A248" s="31"/>
      <c r="B248" s="31"/>
      <c r="C248" s="31"/>
      <c r="D248" s="31"/>
      <c r="E248" s="65"/>
      <c r="F248" s="65"/>
      <c r="G248" s="65"/>
      <c r="H248" s="65"/>
      <c r="I248" s="65"/>
      <c r="J248" s="65"/>
      <c r="K248" s="65"/>
      <c r="L248" s="65"/>
    </row>
    <row r="249" spans="1:12" ht="12.75">
      <c r="A249" s="31"/>
      <c r="B249" s="117" t="s">
        <v>216</v>
      </c>
      <c r="C249" s="31"/>
      <c r="D249" s="31"/>
      <c r="E249" s="65"/>
      <c r="F249" s="65"/>
      <c r="G249" s="65"/>
      <c r="H249" s="65"/>
      <c r="I249" s="65"/>
      <c r="J249" s="65"/>
      <c r="K249" s="65"/>
      <c r="L249" s="65"/>
    </row>
    <row r="250" spans="1:12" ht="12.75">
      <c r="A250" s="31"/>
      <c r="B250" s="117"/>
      <c r="C250" s="31"/>
      <c r="D250" s="31"/>
      <c r="E250" s="65"/>
      <c r="F250" s="65"/>
      <c r="G250" s="65"/>
      <c r="H250" s="65"/>
      <c r="I250" s="65"/>
      <c r="J250" s="65"/>
      <c r="K250" s="65"/>
      <c r="L250" s="65"/>
    </row>
    <row r="251" spans="1:12" ht="12.75">
      <c r="A251" s="31"/>
      <c r="B251" s="76" t="s">
        <v>21</v>
      </c>
      <c r="C251" s="31"/>
      <c r="D251" s="31"/>
      <c r="E251" s="65"/>
      <c r="F251" s="65"/>
      <c r="G251" s="65"/>
      <c r="H251" s="65"/>
      <c r="I251" s="65"/>
      <c r="J251" s="65"/>
      <c r="K251" s="65"/>
      <c r="L251" s="65"/>
    </row>
    <row r="252" spans="1:12" ht="12.75">
      <c r="A252" s="31"/>
      <c r="B252" s="76" t="s">
        <v>10</v>
      </c>
      <c r="C252" s="31"/>
      <c r="D252" s="31"/>
      <c r="E252" s="65"/>
      <c r="F252" s="65"/>
      <c r="G252" s="65"/>
      <c r="H252" s="65"/>
      <c r="I252" s="65"/>
      <c r="J252" s="65"/>
      <c r="K252" s="65"/>
      <c r="L252" s="65"/>
    </row>
    <row r="253" spans="1:12" ht="12.75">
      <c r="A253" s="31"/>
      <c r="B253" s="76"/>
      <c r="C253" s="31"/>
      <c r="D253" s="31"/>
      <c r="E253" s="65"/>
      <c r="F253" s="65"/>
      <c r="G253" s="65"/>
      <c r="H253" s="65"/>
      <c r="I253" s="65"/>
      <c r="J253" s="65"/>
      <c r="K253" s="65"/>
      <c r="L253" s="65"/>
    </row>
    <row r="254" spans="1:8" ht="12.75">
      <c r="A254" s="31"/>
      <c r="B254" s="31"/>
      <c r="C254" s="31"/>
      <c r="D254" s="31"/>
      <c r="E254" s="65"/>
      <c r="F254" s="65"/>
      <c r="G254" s="65"/>
      <c r="H254" s="65"/>
    </row>
    <row r="255" spans="1:8" ht="12.75">
      <c r="A255" s="31"/>
      <c r="B255" s="31"/>
      <c r="D255" s="31"/>
      <c r="E255" s="65"/>
      <c r="F255" s="65"/>
      <c r="G255" s="65"/>
      <c r="H255" s="65"/>
    </row>
    <row r="256" ht="12.75">
      <c r="A256" s="16" t="s">
        <v>34</v>
      </c>
    </row>
    <row r="257" spans="9:12" ht="12.75">
      <c r="I257" s="69"/>
      <c r="J257" s="69"/>
      <c r="K257" s="69"/>
      <c r="L257" s="69"/>
    </row>
    <row r="258" spans="9:12" ht="12.75">
      <c r="I258" s="69"/>
      <c r="J258" s="69"/>
      <c r="K258" s="69"/>
      <c r="L258" s="69"/>
    </row>
    <row r="259" spans="8:12" ht="12.75">
      <c r="H259" s="69"/>
      <c r="I259" s="69"/>
      <c r="J259" s="69"/>
      <c r="K259" s="69"/>
      <c r="L259" s="69"/>
    </row>
    <row r="260" spans="1:12" ht="12.75">
      <c r="A260" s="16" t="s">
        <v>317</v>
      </c>
      <c r="H260" s="69"/>
      <c r="I260" s="34"/>
      <c r="J260" s="34"/>
      <c r="K260" s="34"/>
      <c r="L260" s="34"/>
    </row>
    <row r="261" spans="1:12" ht="12.75">
      <c r="A261" s="16" t="s">
        <v>320</v>
      </c>
      <c r="H261" s="69"/>
      <c r="I261" s="34"/>
      <c r="J261" s="34"/>
      <c r="K261" s="34"/>
      <c r="L261" s="34"/>
    </row>
    <row r="262" spans="8:12" ht="12.75">
      <c r="H262" s="34"/>
      <c r="I262" s="34"/>
      <c r="J262" s="34"/>
      <c r="K262" s="34"/>
      <c r="L262" s="34"/>
    </row>
    <row r="263" spans="1:12" ht="12.75">
      <c r="A263" s="16" t="s">
        <v>105</v>
      </c>
      <c r="H263" s="34"/>
      <c r="I263" s="34"/>
      <c r="J263" s="34"/>
      <c r="K263" s="34"/>
      <c r="L263" s="34"/>
    </row>
    <row r="264" spans="3:12" ht="12.75">
      <c r="C264" s="76"/>
      <c r="H264" s="34"/>
      <c r="I264" s="34"/>
      <c r="J264" s="34"/>
      <c r="K264" s="34"/>
      <c r="L264" s="34"/>
    </row>
    <row r="265" spans="1:12" ht="12.75">
      <c r="A265" s="16" t="s">
        <v>35</v>
      </c>
      <c r="B265" s="161" t="s">
        <v>290</v>
      </c>
      <c r="D265" s="76"/>
      <c r="F265" s="16" t="s">
        <v>36</v>
      </c>
      <c r="H265" s="34"/>
      <c r="I265" s="34"/>
      <c r="J265" s="34"/>
      <c r="K265" s="34"/>
      <c r="L265" s="34"/>
    </row>
    <row r="266" spans="1:12" ht="12.75">
      <c r="A266" s="31"/>
      <c r="G266" s="16" t="s">
        <v>36</v>
      </c>
      <c r="H266" s="34"/>
      <c r="I266" s="34"/>
      <c r="J266" s="34"/>
      <c r="K266" s="34"/>
      <c r="L266" s="34"/>
    </row>
    <row r="267" spans="1:12" ht="12.75">
      <c r="A267" s="31"/>
      <c r="H267" s="34"/>
      <c r="I267" s="34"/>
      <c r="J267" s="34"/>
      <c r="K267" s="34"/>
      <c r="L267" s="34"/>
    </row>
    <row r="268" spans="1:12" ht="12.75">
      <c r="A268" s="31"/>
      <c r="H268" s="34"/>
      <c r="I268" s="34"/>
      <c r="J268" s="34"/>
      <c r="K268" s="34"/>
      <c r="L268" s="34"/>
    </row>
    <row r="269" spans="1:12" ht="12.75">
      <c r="A269" s="31"/>
      <c r="H269" s="34"/>
      <c r="I269" s="34"/>
      <c r="J269" s="34"/>
      <c r="K269" s="34"/>
      <c r="L269" s="34"/>
    </row>
    <row r="270" spans="1:8" ht="12.75">
      <c r="A270" s="31"/>
      <c r="H270" s="34"/>
    </row>
    <row r="271" spans="1:8" ht="12.75">
      <c r="A271" s="31"/>
      <c r="H271" s="68"/>
    </row>
    <row r="272" spans="1:11" ht="12.75">
      <c r="A272" s="31"/>
      <c r="K272" s="16" t="s">
        <v>36</v>
      </c>
    </row>
    <row r="273" ht="12.75">
      <c r="A273" s="31"/>
    </row>
    <row r="274" ht="12.75">
      <c r="A274" s="31"/>
    </row>
    <row r="277" ht="12.75">
      <c r="A277" s="31"/>
    </row>
    <row r="278" ht="12.75">
      <c r="A278" s="31"/>
    </row>
    <row r="279" ht="12.75">
      <c r="A279" s="31"/>
    </row>
    <row r="280" ht="12.75">
      <c r="A280" s="31"/>
    </row>
    <row r="281" ht="12.75">
      <c r="A281" s="31"/>
    </row>
    <row r="282" ht="12.75">
      <c r="A282" s="31"/>
    </row>
    <row r="283" ht="12.75">
      <c r="A283" s="31"/>
    </row>
    <row r="284" ht="12.75">
      <c r="A284" s="31"/>
    </row>
    <row r="285" ht="12.75">
      <c r="A285" s="31"/>
    </row>
    <row r="286" ht="12.75">
      <c r="A286" s="31"/>
    </row>
    <row r="287" ht="12.75">
      <c r="A287" s="31"/>
    </row>
    <row r="288" spans="1:2" ht="12.75">
      <c r="A288" s="31"/>
      <c r="B288" s="126" t="s">
        <v>36</v>
      </c>
    </row>
    <row r="289" ht="12.75">
      <c r="A289" s="31"/>
    </row>
    <row r="290" ht="12.75">
      <c r="A290" s="31"/>
    </row>
    <row r="291" ht="12.75">
      <c r="A291" s="31"/>
    </row>
    <row r="292" ht="12.75">
      <c r="A292" s="31"/>
    </row>
    <row r="293" ht="12.75">
      <c r="A293" s="31"/>
    </row>
    <row r="294" ht="12.75">
      <c r="A294" s="31"/>
    </row>
    <row r="295" ht="12.75">
      <c r="A295" s="31"/>
    </row>
    <row r="296" ht="12.75">
      <c r="A296" s="31"/>
    </row>
    <row r="297" ht="12.75">
      <c r="A297" s="31"/>
    </row>
    <row r="298" ht="12.75">
      <c r="A298" s="31"/>
    </row>
  </sheetData>
  <mergeCells count="30">
    <mergeCell ref="M72:O74"/>
    <mergeCell ref="B109:L111"/>
    <mergeCell ref="B112:L113"/>
    <mergeCell ref="B81:L82"/>
    <mergeCell ref="B105:L106"/>
    <mergeCell ref="N108:X108"/>
    <mergeCell ref="A1:L1"/>
    <mergeCell ref="A3:L3"/>
    <mergeCell ref="A4:L4"/>
    <mergeCell ref="A2:L2"/>
    <mergeCell ref="A5:L5"/>
    <mergeCell ref="B16:L16"/>
    <mergeCell ref="B13:L14"/>
    <mergeCell ref="B33:L34"/>
    <mergeCell ref="B17:L18"/>
    <mergeCell ref="B29:L30"/>
    <mergeCell ref="B21:L22"/>
    <mergeCell ref="B123:L125"/>
    <mergeCell ref="B223:L225"/>
    <mergeCell ref="B160:L161"/>
    <mergeCell ref="B37:L38"/>
    <mergeCell ref="B44:L45"/>
    <mergeCell ref="B155:L156"/>
    <mergeCell ref="B157:L158"/>
    <mergeCell ref="B152:L153"/>
    <mergeCell ref="B238:L238"/>
    <mergeCell ref="B127:L128"/>
    <mergeCell ref="B138:L138"/>
    <mergeCell ref="B131:L131"/>
    <mergeCell ref="B135:L135"/>
  </mergeCells>
  <printOptions/>
  <pageMargins left="0" right="0.23" top="0.49" bottom="0.5" header="0.5" footer="0.5"/>
  <pageSetup horizontalDpi="600" verticalDpi="600" orientation="portrait" paperSize="9" scale="70" r:id="rId1"/>
  <rowBreaks count="3" manualBreakCount="3">
    <brk id="77" max="12" man="1"/>
    <brk id="128" max="12"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dineshsi</cp:lastModifiedBy>
  <cp:lastPrinted>2008-03-28T05:29:15Z</cp:lastPrinted>
  <dcterms:created xsi:type="dcterms:W3CDTF">2001-10-16T10:02:43Z</dcterms:created>
  <dcterms:modified xsi:type="dcterms:W3CDTF">2008-03-28T05:30:20Z</dcterms:modified>
  <cp:category/>
  <cp:version/>
  <cp:contentType/>
  <cp:contentStatus/>
</cp:coreProperties>
</file>